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 FERNANDEZ\Downloads\ELITE\MARZO_2025\"/>
    </mc:Choice>
  </mc:AlternateContent>
  <xr:revisionPtr revIDLastSave="0" documentId="13_ncr:1_{F901F739-9F08-4A8A-A62A-93DBFD5BD8C6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EURUSD_FTMO" sheetId="1" r:id="rId1"/>
    <sheet name="XAUUSD_FTMO" sheetId="2" r:id="rId2"/>
    <sheet name="EURUSD_TRADEVIEW" sheetId="3" r:id="rId3"/>
    <sheet name="XAUUSD_TRADEVIEW" sheetId="4" r:id="rId4"/>
    <sheet name="RESUMEN FTMO_TRADEVIEW" sheetId="5" r:id="rId5"/>
  </sheets>
  <externalReferences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5" l="1"/>
  <c r="N9" i="5"/>
  <c r="M9" i="5"/>
  <c r="D24" i="4"/>
  <c r="D24" i="1"/>
  <c r="L112" i="4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04" i="4"/>
  <c r="L105" i="4" s="1"/>
  <c r="L106" i="4" s="1"/>
  <c r="L107" i="4" s="1"/>
  <c r="L108" i="4" s="1"/>
  <c r="L109" i="4" s="1"/>
  <c r="L110" i="4" s="1"/>
  <c r="L111" i="4" s="1"/>
  <c r="L103" i="4"/>
  <c r="L102" i="4"/>
  <c r="L101" i="4"/>
  <c r="L100" i="4"/>
  <c r="K130" i="4"/>
  <c r="J130" i="4"/>
  <c r="I130" i="4"/>
  <c r="G13" i="5"/>
  <c r="I13" i="5" s="1"/>
  <c r="G15" i="5"/>
  <c r="G17" i="5"/>
  <c r="G19" i="5"/>
  <c r="G21" i="5"/>
  <c r="G23" i="5"/>
  <c r="G25" i="5"/>
  <c r="G27" i="5"/>
  <c r="G29" i="5"/>
  <c r="I29" i="5" s="1"/>
  <c r="G31" i="5"/>
  <c r="G11" i="5"/>
  <c r="G32" i="5" s="1"/>
  <c r="F13" i="5"/>
  <c r="F15" i="5"/>
  <c r="F17" i="5"/>
  <c r="F19" i="5"/>
  <c r="F21" i="5"/>
  <c r="F23" i="5"/>
  <c r="F25" i="5"/>
  <c r="F27" i="5"/>
  <c r="F29" i="5"/>
  <c r="F31" i="5"/>
  <c r="I31" i="5" s="1"/>
  <c r="F11" i="5"/>
  <c r="I11" i="5" s="1"/>
  <c r="I23" i="5"/>
  <c r="I21" i="5"/>
  <c r="I15" i="5"/>
  <c r="B13" i="5"/>
  <c r="B15" i="5"/>
  <c r="B17" i="5"/>
  <c r="B19" i="5"/>
  <c r="B23" i="5"/>
  <c r="D23" i="5" s="1"/>
  <c r="B25" i="5"/>
  <c r="B27" i="5"/>
  <c r="B29" i="5"/>
  <c r="B31" i="5"/>
  <c r="B33" i="5"/>
  <c r="B35" i="5"/>
  <c r="B37" i="5"/>
  <c r="B39" i="5"/>
  <c r="D39" i="5" s="1"/>
  <c r="B11" i="5"/>
  <c r="A13" i="5"/>
  <c r="A15" i="5"/>
  <c r="A17" i="5"/>
  <c r="D17" i="5" s="1"/>
  <c r="A19" i="5"/>
  <c r="D19" i="5" s="1"/>
  <c r="A21" i="5"/>
  <c r="A23" i="5"/>
  <c r="A25" i="5"/>
  <c r="D25" i="5" s="1"/>
  <c r="A27" i="5"/>
  <c r="A29" i="5"/>
  <c r="A31" i="5"/>
  <c r="D31" i="5" s="1"/>
  <c r="A33" i="5"/>
  <c r="D33" i="5" s="1"/>
  <c r="A35" i="5"/>
  <c r="A37" i="5"/>
  <c r="A39" i="5"/>
  <c r="A11" i="5"/>
  <c r="A40" i="5" s="1"/>
  <c r="D24" i="2"/>
  <c r="I130" i="2"/>
  <c r="J130" i="2"/>
  <c r="K130" i="2"/>
  <c r="L105" i="2"/>
  <c r="L106" i="2"/>
  <c r="L107" i="2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02" i="2"/>
  <c r="L103" i="2" s="1"/>
  <c r="L104" i="2" s="1"/>
  <c r="L101" i="2"/>
  <c r="L100" i="2"/>
  <c r="D15" i="5"/>
  <c r="C2" i="5"/>
  <c r="B2" i="5"/>
  <c r="P114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93" i="3"/>
  <c r="J114" i="3"/>
  <c r="I114" i="3"/>
  <c r="D24" i="3" s="1"/>
  <c r="P103" i="4"/>
  <c r="P105" i="4"/>
  <c r="P107" i="4"/>
  <c r="P109" i="4"/>
  <c r="P111" i="4"/>
  <c r="P130" i="4" s="1"/>
  <c r="C3" i="5" s="1"/>
  <c r="P113" i="4"/>
  <c r="P115" i="4"/>
  <c r="P117" i="4"/>
  <c r="P119" i="4"/>
  <c r="P121" i="4"/>
  <c r="P123" i="4"/>
  <c r="P125" i="4"/>
  <c r="P127" i="4"/>
  <c r="P129" i="4"/>
  <c r="P101" i="4"/>
  <c r="P129" i="2"/>
  <c r="P127" i="2"/>
  <c r="P125" i="2"/>
  <c r="P123" i="2"/>
  <c r="P121" i="2"/>
  <c r="P119" i="2"/>
  <c r="P117" i="2"/>
  <c r="P115" i="2"/>
  <c r="P113" i="2"/>
  <c r="P111" i="2"/>
  <c r="P109" i="2"/>
  <c r="P107" i="2"/>
  <c r="P105" i="2"/>
  <c r="P103" i="2"/>
  <c r="P101" i="2"/>
  <c r="P114" i="1"/>
  <c r="P95" i="1"/>
  <c r="P97" i="1"/>
  <c r="P99" i="1"/>
  <c r="P101" i="1"/>
  <c r="P103" i="1"/>
  <c r="P105" i="1"/>
  <c r="P107" i="1"/>
  <c r="P109" i="1"/>
  <c r="P111" i="1"/>
  <c r="P113" i="1"/>
  <c r="P93" i="1"/>
  <c r="J114" i="1"/>
  <c r="I114" i="1"/>
  <c r="F32" i="5" l="1"/>
  <c r="B21" i="5"/>
  <c r="B40" i="5" s="1"/>
  <c r="I27" i="5"/>
  <c r="I25" i="5"/>
  <c r="D35" i="5"/>
  <c r="I17" i="5"/>
  <c r="I32" i="5" s="1"/>
  <c r="I19" i="5"/>
  <c r="D29" i="5"/>
  <c r="D13" i="5"/>
  <c r="D27" i="5"/>
  <c r="D37" i="5"/>
  <c r="D11" i="5"/>
  <c r="P130" i="2"/>
  <c r="B3" i="5" s="1"/>
  <c r="B5" i="5" s="1"/>
  <c r="C5" i="5"/>
  <c r="D21" i="5" l="1"/>
  <c r="D40" i="5"/>
  <c r="B7" i="5"/>
</calcChain>
</file>

<file path=xl/sharedStrings.xml><?xml version="1.0" encoding="utf-8"?>
<sst xmlns="http://schemas.openxmlformats.org/spreadsheetml/2006/main" count="1763" uniqueCount="374">
  <si>
    <t>Informe del Probador de Estrategias</t>
  </si>
  <si>
    <t>FTMO-Server3 (Build 4885)</t>
  </si>
  <si>
    <t>Configuración</t>
  </si>
  <si>
    <t>Experto:</t>
  </si>
  <si>
    <t>ELITE</t>
  </si>
  <si>
    <t>Símbolo:</t>
  </si>
  <si>
    <t>EURUSD</t>
  </si>
  <si>
    <t>Período:</t>
  </si>
  <si>
    <t>M15 (2025.03.01 - 2025.04.01)</t>
  </si>
  <si>
    <t>Parámetros de entrada:</t>
  </si>
  <si>
    <t>=</t>
  </si>
  <si>
    <t>Hora_apertura_sesion=11</t>
  </si>
  <si>
    <t>Hora_cierre_sesion=2</t>
  </si>
  <si>
    <t>PorcentajeRiesgo=1.0</t>
  </si>
  <si>
    <t>FactorATR_Quiebre=2</t>
  </si>
  <si>
    <t>SLFactorATR=2</t>
  </si>
  <si>
    <t>TPFactorATR=3</t>
  </si>
  <si>
    <t>BalanceProfit_BE_Percent=1</t>
  </si>
  <si>
    <t>BalanceProfit_TP1_Percent=2</t>
  </si>
  <si>
    <t>Empresa:</t>
  </si>
  <si>
    <t>FTMO Global Markets Ltd</t>
  </si>
  <si>
    <t>Divisa:</t>
  </si>
  <si>
    <t>USD</t>
  </si>
  <si>
    <t>Depósito inicial:</t>
  </si>
  <si>
    <t>Apalancamiento:</t>
  </si>
  <si>
    <t>1:100</t>
  </si>
  <si>
    <t>Resultados</t>
  </si>
  <si>
    <t>Calidad del historial:</t>
  </si>
  <si>
    <t>100%</t>
  </si>
  <si>
    <t>Barras:</t>
  </si>
  <si>
    <t>Ticks:</t>
  </si>
  <si>
    <t>Símbolos:</t>
  </si>
  <si>
    <t>Beneficio Neto:</t>
  </si>
  <si>
    <t>Reducción absoluta del balance:</t>
  </si>
  <si>
    <t>Reducción absoluta de la equidad:</t>
  </si>
  <si>
    <t>Beneficio Bruto:</t>
  </si>
  <si>
    <t>Reducción máxima del balance:</t>
  </si>
  <si>
    <t>921.51 (3.67%)</t>
  </si>
  <si>
    <t>Reducción máxima de la equidad:</t>
  </si>
  <si>
    <t>1 226.27 (4.82%)</t>
  </si>
  <si>
    <t>Pérdidas Brutas:</t>
  </si>
  <si>
    <t>Reducción relativa del balance:</t>
  </si>
  <si>
    <t>3.67% (921.51)</t>
  </si>
  <si>
    <t>Reducción relativa de la equidad:</t>
  </si>
  <si>
    <t>4.82% (1 226.27)</t>
  </si>
  <si>
    <t>Factor de Beneficio:</t>
  </si>
  <si>
    <t>Beneficio Esperado:</t>
  </si>
  <si>
    <t>Nivel de margen:</t>
  </si>
  <si>
    <t>1059.18%</t>
  </si>
  <si>
    <t>Factor de Recuperación:</t>
  </si>
  <si>
    <t>Ratio de Sharpe:</t>
  </si>
  <si>
    <t>Z-Score:</t>
  </si>
  <si>
    <t>1.42 (84.44%)</t>
  </si>
  <si>
    <t>AHPR:</t>
  </si>
  <si>
    <t>0.9971 (-0.29%)</t>
  </si>
  <si>
    <t>LR Correlation:</t>
  </si>
  <si>
    <t>Resultado de OnTester:</t>
  </si>
  <si>
    <t>0</t>
  </si>
  <si>
    <t>GHPR:</t>
  </si>
  <si>
    <t>LR Standard Error:</t>
  </si>
  <si>
    <t>Correlation (Profits,MFE):</t>
  </si>
  <si>
    <t>Correlation (Profits,MAE):</t>
  </si>
  <si>
    <t>Correlation (MFE,MAE):</t>
  </si>
  <si>
    <t>Tiempo mínimo para retener la posición:</t>
  </si>
  <si>
    <t>0:12:25</t>
  </si>
  <si>
    <t>Tiempo máximo para retener la posición:</t>
  </si>
  <si>
    <t>3:23:38</t>
  </si>
  <si>
    <t>Tiempo medio para retener la posición:</t>
  </si>
  <si>
    <t>1:29:33</t>
  </si>
  <si>
    <t>Total de operaciones ejecutadas:</t>
  </si>
  <si>
    <t>Posiciones cortas (% rentables):</t>
  </si>
  <si>
    <t>8 (12.50%)</t>
  </si>
  <si>
    <t>Posiciones largas (% rentables):</t>
  </si>
  <si>
    <t>3 (33.33%)</t>
  </si>
  <si>
    <t>Total de transacciones:</t>
  </si>
  <si>
    <t>Posiciones rentables (% del total):</t>
  </si>
  <si>
    <t>2 (18.18%)</t>
  </si>
  <si>
    <t>Posiciones no rentables (% del total):</t>
  </si>
  <si>
    <t>9 (81.82%)</t>
  </si>
  <si>
    <t>La transacción rentable:</t>
  </si>
  <si>
    <t>La transacción no rentable:</t>
  </si>
  <si>
    <t>Promedio de transacción rentable:</t>
  </si>
  <si>
    <t>Promedio de transacción no rentable:</t>
  </si>
  <si>
    <t>El número máximo de ganancias consecutivas ($):</t>
  </si>
  <si>
    <t>1 (367.29)</t>
  </si>
  <si>
    <t>El número máximo de pérdidas consecutivas ($):</t>
  </si>
  <si>
    <t>6 (-762.48)</t>
  </si>
  <si>
    <t>El máximo de beneficio consecutivo (número de ganancias):</t>
  </si>
  <si>
    <t>367.29 (1)</t>
  </si>
  <si>
    <t>El máximo de pérdidas consecutivas (número de pérdidas):</t>
  </si>
  <si>
    <t>-762.48 (6)</t>
  </si>
  <si>
    <t>Promedio de ganancias consecutivas:</t>
  </si>
  <si>
    <t>Promedio de pérdidas consecutivas:</t>
  </si>
  <si>
    <t>Órdenes</t>
  </si>
  <si>
    <t>Hora de apertura</t>
  </si>
  <si>
    <t>Orden</t>
  </si>
  <si>
    <t>Símbolo</t>
  </si>
  <si>
    <t>Tipo</t>
  </si>
  <si>
    <t>Volumen</t>
  </si>
  <si>
    <t>Precio</t>
  </si>
  <si>
    <t>S / L</t>
  </si>
  <si>
    <t>T / P</t>
  </si>
  <si>
    <t>Fecha/Hora</t>
  </si>
  <si>
    <t>Estado</t>
  </si>
  <si>
    <t>Comentario</t>
  </si>
  <si>
    <t>2025.03.03 11:00:00</t>
  </si>
  <si>
    <t>sell</t>
  </si>
  <si>
    <t>1.79 / 1.79</t>
  </si>
  <si>
    <t>filled</t>
  </si>
  <si>
    <t>2025.03.03 11:12:25</t>
  </si>
  <si>
    <t>buy</t>
  </si>
  <si>
    <t>sl 1.04151</t>
  </si>
  <si>
    <t>2025.03.04 11:00:00</t>
  </si>
  <si>
    <t>1.26 / 1.26</t>
  </si>
  <si>
    <t>2025.03.04 14:23:38</t>
  </si>
  <si>
    <t>tp 1.05481</t>
  </si>
  <si>
    <t>2025.03.07 11:00:00</t>
  </si>
  <si>
    <t>1.52 / 1.52</t>
  </si>
  <si>
    <t>2025.03.07 13:06:38</t>
  </si>
  <si>
    <t>sl 1.08510</t>
  </si>
  <si>
    <t>2025.03.10 11:00:00</t>
  </si>
  <si>
    <t>1.5 / 1.5</t>
  </si>
  <si>
    <t>2025.03.10 12:17:28</t>
  </si>
  <si>
    <t>sl 1.08232</t>
  </si>
  <si>
    <t>2025.03.11 11:00:00</t>
  </si>
  <si>
    <t>1.03 / 1.03</t>
  </si>
  <si>
    <t>2025.03.11 13:11:34</t>
  </si>
  <si>
    <t>sl 1.08908</t>
  </si>
  <si>
    <t>2025.03.13 11:00:00</t>
  </si>
  <si>
    <t>1.57 / 1.57</t>
  </si>
  <si>
    <t>2025.03.13 11:25:25</t>
  </si>
  <si>
    <t>sl 1.08813</t>
  </si>
  <si>
    <t>2025.03.14 11:00:00</t>
  </si>
  <si>
    <t>1.7 / 1.7</t>
  </si>
  <si>
    <t>2025.03.14 11:28:26</t>
  </si>
  <si>
    <t>sl 1.08540</t>
  </si>
  <si>
    <t>2025.03.17 11:00:00</t>
  </si>
  <si>
    <t>2.08 / 2.08</t>
  </si>
  <si>
    <t>2025.03.17 12:06:20</t>
  </si>
  <si>
    <t>sl 1.08880</t>
  </si>
  <si>
    <t>2025.03.20 11:00:00</t>
  </si>
  <si>
    <t>1.59 / 1.59</t>
  </si>
  <si>
    <t>2025.03.20 12:18:20</t>
  </si>
  <si>
    <t>tp 1.08569</t>
  </si>
  <si>
    <t>2025.03.25 11:00:00</t>
  </si>
  <si>
    <t>2.15 / 2.15</t>
  </si>
  <si>
    <t>2025.03.25 12:02:39</t>
  </si>
  <si>
    <t>sl 1.07988</t>
  </si>
  <si>
    <t>2025.03.27 11:00:00</t>
  </si>
  <si>
    <t>1.62 / 1.62</t>
  </si>
  <si>
    <t>2025.03.27 13:52:10</t>
  </si>
  <si>
    <t>sl 1.07798</t>
  </si>
  <si>
    <t>Transacciones</t>
  </si>
  <si>
    <t>Transacción</t>
  </si>
  <si>
    <t>Dirección</t>
  </si>
  <si>
    <t>Comisión</t>
  </si>
  <si>
    <t>Swap</t>
  </si>
  <si>
    <t>Beneficio</t>
  </si>
  <si>
    <t>Balance</t>
  </si>
  <si>
    <t>2025.03.01 00:00:00</t>
  </si>
  <si>
    <t>balance</t>
  </si>
  <si>
    <t>in</t>
  </si>
  <si>
    <t>1.79</t>
  </si>
  <si>
    <t>out</t>
  </si>
  <si>
    <t>1.26</t>
  </si>
  <si>
    <t>1.52</t>
  </si>
  <si>
    <t>1.5</t>
  </si>
  <si>
    <t>1.03</t>
  </si>
  <si>
    <t>1.57</t>
  </si>
  <si>
    <t>1.7</t>
  </si>
  <si>
    <t>2.08</t>
  </si>
  <si>
    <t>1.59</t>
  </si>
  <si>
    <t>2.15</t>
  </si>
  <si>
    <t>1.62</t>
  </si>
  <si>
    <t>XAUUSD</t>
  </si>
  <si>
    <t>Hora_apertura_sesion=15</t>
  </si>
  <si>
    <t>Hora_cierre_sesion=7</t>
  </si>
  <si>
    <t>FactorATR_Quiebre=3</t>
  </si>
  <si>
    <t>TPFactorATR=6</t>
  </si>
  <si>
    <t>BalanceProfit_TP1_Percent=3</t>
  </si>
  <si>
    <t>1 681.76 (6.59%)</t>
  </si>
  <si>
    <t>1 961.24 (7.67%)</t>
  </si>
  <si>
    <t>6.59% (1 681.76)</t>
  </si>
  <si>
    <t>7.67% (1 961.24)</t>
  </si>
  <si>
    <t>777.79%</t>
  </si>
  <si>
    <t>0.44 (34.01%)</t>
  </si>
  <si>
    <t>0.9982 (-0.18%)</t>
  </si>
  <si>
    <t>0.9981 (-0.19%)</t>
  </si>
  <si>
    <t>0:15:31</t>
  </si>
  <si>
    <t>16:00:00</t>
  </si>
  <si>
    <t>4:29:10</t>
  </si>
  <si>
    <t>12 (25.00%)</t>
  </si>
  <si>
    <t>4 (26.67%)</t>
  </si>
  <si>
    <t>11 (73.33%)</t>
  </si>
  <si>
    <t>1 (510.59)</t>
  </si>
  <si>
    <t>6 (-1 264.09)</t>
  </si>
  <si>
    <t>510.59 (1)</t>
  </si>
  <si>
    <t>-1 264.09 (6)</t>
  </si>
  <si>
    <t>2025.03.03 15:00:00</t>
  </si>
  <si>
    <t>0.28 / 0.28</t>
  </si>
  <si>
    <t>2025.03.03 23:28:36</t>
  </si>
  <si>
    <t>tp 2894.04</t>
  </si>
  <si>
    <t>2025.03.04 15:00:00</t>
  </si>
  <si>
    <t>0.25 / 0.25</t>
  </si>
  <si>
    <t>2025.03.04 16:34:38</t>
  </si>
  <si>
    <t>sl 2914.34</t>
  </si>
  <si>
    <t>2025.03.05 15:00:00</t>
  </si>
  <si>
    <t>0.22 / 0.22</t>
  </si>
  <si>
    <t>2025.03.05 15:43:44</t>
  </si>
  <si>
    <t>sl 2904.43</t>
  </si>
  <si>
    <t>2025.03.06 15:00:00</t>
  </si>
  <si>
    <t>0.16 / 0.16</t>
  </si>
  <si>
    <t>2025.03.06 17:00:38</t>
  </si>
  <si>
    <t>sl 2918.35</t>
  </si>
  <si>
    <t>2025.03.07 15:00:00</t>
  </si>
  <si>
    <t>0.29 / 0.29</t>
  </si>
  <si>
    <t>2025.03.07 15:25:14</t>
  </si>
  <si>
    <t>sl 2909.97</t>
  </si>
  <si>
    <t>2025.03.10 15:00:00</t>
  </si>
  <si>
    <t>2025.03.11 07:00:00</t>
  </si>
  <si>
    <t>2025.03.11 15:00:00</t>
  </si>
  <si>
    <t>0.32 / 0.32</t>
  </si>
  <si>
    <t>2025.03.11 17:33:38</t>
  </si>
  <si>
    <t>sl 2913.78</t>
  </si>
  <si>
    <t>2025.03.13 15:00:00</t>
  </si>
  <si>
    <t>2025.03.13 17:44:28</t>
  </si>
  <si>
    <t>tp 2964.11</t>
  </si>
  <si>
    <t>2025.03.17 15:00:00</t>
  </si>
  <si>
    <t>2025.03.17 15:15:31</t>
  </si>
  <si>
    <t>sl 2989.70</t>
  </si>
  <si>
    <t>2025.03.18 15:00:00</t>
  </si>
  <si>
    <t>0.24 / 0.24</t>
  </si>
  <si>
    <t>2025.03.18 16:40:30</t>
  </si>
  <si>
    <t>sl 3026.96</t>
  </si>
  <si>
    <t>2025.03.19 15:00:00</t>
  </si>
  <si>
    <t>2025.03.19 16:36:39</t>
  </si>
  <si>
    <t>sl 3028.45</t>
  </si>
  <si>
    <t>2025.03.20 15:00:00</t>
  </si>
  <si>
    <t>0.19 / 0.19</t>
  </si>
  <si>
    <t>2025.03.21 03:01:04</t>
  </si>
  <si>
    <t>sl 3047.52</t>
  </si>
  <si>
    <t>2025.03.26 15:00:00</t>
  </si>
  <si>
    <t>2025.03.26 16:50:28</t>
  </si>
  <si>
    <t>sl 3018.66</t>
  </si>
  <si>
    <t>2025.03.27 15:00:00</t>
  </si>
  <si>
    <t>2025.03.27 16:19:30</t>
  </si>
  <si>
    <t>sl 3041.95</t>
  </si>
  <si>
    <t>2025.03.28 15:00:00</t>
  </si>
  <si>
    <t>0.23 / 0.23</t>
  </si>
  <si>
    <t>2025.03.31 05:03:00</t>
  </si>
  <si>
    <t>tp 3097.67</t>
  </si>
  <si>
    <t>0.28</t>
  </si>
  <si>
    <t>0.25</t>
  </si>
  <si>
    <t>0.22</t>
  </si>
  <si>
    <t>0.16</t>
  </si>
  <si>
    <t>0.29</t>
  </si>
  <si>
    <t>0.32</t>
  </si>
  <si>
    <t>0.24</t>
  </si>
  <si>
    <t>0.19</t>
  </si>
  <si>
    <t>0.23</t>
  </si>
  <si>
    <t>Tradeview-Demo (Build 4885)</t>
  </si>
  <si>
    <t>Tradeview, Ltd.</t>
  </si>
  <si>
    <t>2 799.26 (11.20%)</t>
  </si>
  <si>
    <t>3 003.27 (12.01%)</t>
  </si>
  <si>
    <t>11.20% (2 799.26)</t>
  </si>
  <si>
    <t>12.01% (3 003.27)</t>
  </si>
  <si>
    <t>1715.81%</t>
  </si>
  <si>
    <t>1.86 (93.71%)</t>
  </si>
  <si>
    <t>0.9921 (-0.79%)</t>
  </si>
  <si>
    <t>0:10:29</t>
  </si>
  <si>
    <t>2:19:43</t>
  </si>
  <si>
    <t>12 (0.00%)</t>
  </si>
  <si>
    <t>1 (6.67%)</t>
  </si>
  <si>
    <t>14 (93.33%)</t>
  </si>
  <si>
    <t>1 (152.79)</t>
  </si>
  <si>
    <t>9 (-1 682.17)</t>
  </si>
  <si>
    <t>152.79 (1)</t>
  </si>
  <si>
    <t>-1 682.17 (9)</t>
  </si>
  <si>
    <t>0.43 / 0.43</t>
  </si>
  <si>
    <t>2025.03.03 15:10:29</t>
  </si>
  <si>
    <t>sl 2869.77</t>
  </si>
  <si>
    <t>0.36 / 0.36</t>
  </si>
  <si>
    <t>2025.03.04 16:14:39</t>
  </si>
  <si>
    <t>sl 2917.98</t>
  </si>
  <si>
    <t>0.33 / 0.33</t>
  </si>
  <si>
    <t>2025.03.05 15:34:28</t>
  </si>
  <si>
    <t>sl 2908.77</t>
  </si>
  <si>
    <t>2025.03.06 16:42:27</t>
  </si>
  <si>
    <t>sl 2913.37</t>
  </si>
  <si>
    <t>2025.03.07 15:22:35</t>
  </si>
  <si>
    <t>sl 2912.99</t>
  </si>
  <si>
    <t>0.47 / 0.47</t>
  </si>
  <si>
    <t>2025.03.11 16:06:02</t>
  </si>
  <si>
    <t>sl 2908.51</t>
  </si>
  <si>
    <t>2025.03.13 16:00:24</t>
  </si>
  <si>
    <t>sl 2940.66</t>
  </si>
  <si>
    <t>0.45 / 0.45</t>
  </si>
  <si>
    <t>2025.03.17 15:12:25</t>
  </si>
  <si>
    <t>sl 2992.20</t>
  </si>
  <si>
    <t>0.34 / 0.34</t>
  </si>
  <si>
    <t>2025.03.18 16:40:28</t>
  </si>
  <si>
    <t>sl 3026.97</t>
  </si>
  <si>
    <t>2025.03.19 16:32:28</t>
  </si>
  <si>
    <t>sl 3031.99</t>
  </si>
  <si>
    <t>0.26 / 0.26</t>
  </si>
  <si>
    <t>2025.03.20 19:16:35</t>
  </si>
  <si>
    <t>sl 3043.21</t>
  </si>
  <si>
    <t>0.38 / 0.38</t>
  </si>
  <si>
    <t>2025.03.26 16:21:39</t>
  </si>
  <si>
    <t>sl 3021.68</t>
  </si>
  <si>
    <t>0.27 / 0.27</t>
  </si>
  <si>
    <t>2025.03.27 16:11:29</t>
  </si>
  <si>
    <t>sl 3046.29</t>
  </si>
  <si>
    <t>2025.03.28 17:29:38</t>
  </si>
  <si>
    <t>sl 3076.50</t>
  </si>
  <si>
    <t>0.43</t>
  </si>
  <si>
    <t>0.36</t>
  </si>
  <si>
    <t>0.33</t>
  </si>
  <si>
    <t>0.47</t>
  </si>
  <si>
    <t>0.45</t>
  </si>
  <si>
    <t>0.34</t>
  </si>
  <si>
    <t>0.26</t>
  </si>
  <si>
    <t>0.38</t>
  </si>
  <si>
    <t>0.27</t>
  </si>
  <si>
    <t>949.52 (3.78%)</t>
  </si>
  <si>
    <t>1 255.52 (4.94%)</t>
  </si>
  <si>
    <t>3.78% (949.52)</t>
  </si>
  <si>
    <t>4.94% (1 255.52)</t>
  </si>
  <si>
    <t>1048.48%</t>
  </si>
  <si>
    <t>0.9970 (-0.30%)</t>
  </si>
  <si>
    <t>3:24:02</t>
  </si>
  <si>
    <t>1:29:48</t>
  </si>
  <si>
    <t>1 (369.57)</t>
  </si>
  <si>
    <t>6 (-797.40)</t>
  </si>
  <si>
    <t>369.57 (1)</t>
  </si>
  <si>
    <t>-797.40 (6)</t>
  </si>
  <si>
    <t>sl 1.04152</t>
  </si>
  <si>
    <t>1.27 / 1.27</t>
  </si>
  <si>
    <t>2025.03.04 14:24:02</t>
  </si>
  <si>
    <t>tp 1.05485</t>
  </si>
  <si>
    <t>2025.03.07 13:06:36</t>
  </si>
  <si>
    <t>sl 1.08509</t>
  </si>
  <si>
    <t>1.55 / 1.55</t>
  </si>
  <si>
    <t>2025.03.10 12:17:24</t>
  </si>
  <si>
    <t>sl 1.08226</t>
  </si>
  <si>
    <t>2025.03.11 13:11:37</t>
  </si>
  <si>
    <t>2025.03.13 11:25:28</t>
  </si>
  <si>
    <t>1.68 / 1.68</t>
  </si>
  <si>
    <t>2025.03.17 12:06:21</t>
  </si>
  <si>
    <t>1.6 / 1.6</t>
  </si>
  <si>
    <t>2.17 / 2.17</t>
  </si>
  <si>
    <t>2025.03.25 12:02:40</t>
  </si>
  <si>
    <t>sl 1.07987</t>
  </si>
  <si>
    <t>1.58 / 1.58</t>
  </si>
  <si>
    <t>2025.03.27 13:54:35</t>
  </si>
  <si>
    <t>sl 1.07803</t>
  </si>
  <si>
    <t>1.27</t>
  </si>
  <si>
    <t>1.55</t>
  </si>
  <si>
    <t>1.68</t>
  </si>
  <si>
    <t>1.6</t>
  </si>
  <si>
    <t>2.17</t>
  </si>
  <si>
    <t>1.58</t>
  </si>
  <si>
    <t>DIVISA</t>
  </si>
  <si>
    <t>FTMO</t>
  </si>
  <si>
    <t>TRADEVIEW</t>
  </si>
  <si>
    <t>TOTAL</t>
  </si>
  <si>
    <t>DIFERENCIA</t>
  </si>
  <si>
    <t>2025.03.10 23:49:59</t>
  </si>
  <si>
    <t>sl 2914,92</t>
  </si>
  <si>
    <t>2025.03.10 16:44:23</t>
  </si>
  <si>
    <t>NRO OP</t>
  </si>
  <si>
    <t>GANADAS</t>
  </si>
  <si>
    <t>PERDIDAS</t>
  </si>
  <si>
    <t>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</si>
</sst>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.00;\-#\ ##0.00;0.00;"/>
    <numFmt numFmtId="165" formatCode="#\ ##0;\-#\ ##0;0;"/>
    <numFmt numFmtId="166" formatCode="###0;\-###0;0;"/>
    <numFmt numFmtId="167" formatCode="#\ ##0.00000;\-#\ ##0.00000;0.00000;"/>
    <numFmt numFmtId="168" formatCode="0.00_ ;\-0.00\ "/>
  </numFmts>
  <fonts count="9" x14ac:knownFonts="1">
    <font>
      <sz val="11"/>
      <color rgb="FF000000"/>
      <name val="Tahoma"/>
    </font>
    <font>
      <b/>
      <sz val="14"/>
      <color rgb="FF000000"/>
      <name val="Tahoma"/>
      <family val="2"/>
    </font>
    <font>
      <b/>
      <sz val="10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sz val="8"/>
      <color rgb="FF000000"/>
      <name val="Tahoma"/>
    </font>
    <font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6" fontId="3" fillId="2" borderId="0" xfId="0" applyNumberFormat="1" applyFont="1" applyFill="1" applyAlignment="1">
      <alignment horizontal="right" vertical="center"/>
    </xf>
    <xf numFmtId="167" fontId="3" fillId="2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0" fontId="0" fillId="0" borderId="0" xfId="1" applyNumberFormat="1" applyFont="1"/>
    <xf numFmtId="10" fontId="5" fillId="0" borderId="3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0" fontId="5" fillId="0" borderId="8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0" fontId="5" fillId="0" borderId="10" xfId="1" applyNumberFormat="1" applyFont="1" applyBorder="1" applyAlignment="1">
      <alignment horizontal="center"/>
    </xf>
    <xf numFmtId="10" fontId="5" fillId="0" borderId="11" xfId="1" applyNumberFormat="1" applyFont="1" applyBorder="1" applyAlignment="1">
      <alignment horizontal="center"/>
    </xf>
    <xf numFmtId="0" fontId="0" fillId="5" borderId="0" xfId="0" applyFill="1"/>
    <xf numFmtId="9" fontId="0" fillId="5" borderId="0" xfId="1" applyFont="1" applyFill="1"/>
    <xf numFmtId="0" fontId="6" fillId="0" borderId="12" xfId="0" applyFont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6" fillId="0" borderId="12" xfId="0" applyFont="1" applyBorder="1"/>
    <xf numFmtId="10" fontId="0" fillId="0" borderId="14" xfId="1" applyNumberFormat="1" applyFont="1" applyBorder="1"/>
    <xf numFmtId="168" fontId="0" fillId="0" borderId="0" xfId="0" applyNumberFormat="1"/>
    <xf numFmtId="164" fontId="3" fillId="4" borderId="7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7" fillId="2" borderId="0" xfId="0" applyFont="1" applyFill="1" applyAlignment="1">
      <alignment horizontal="right" vertical="center"/>
    </xf>
    <xf numFmtId="166" fontId="7" fillId="2" borderId="0" xfId="0" applyNumberFormat="1" applyFont="1" applyFill="1" applyAlignment="1">
      <alignment horizontal="right" vertical="center"/>
    </xf>
    <xf numFmtId="164" fontId="7" fillId="2" borderId="0" xfId="0" applyNumberFormat="1" applyFont="1" applyFill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166" fontId="7" fillId="4" borderId="0" xfId="0" applyNumberFormat="1" applyFont="1" applyFill="1" applyAlignment="1">
      <alignment horizontal="right" vertical="center"/>
    </xf>
    <xf numFmtId="164" fontId="7" fillId="4" borderId="0" xfId="0" applyNumberFormat="1" applyFont="1" applyFill="1" applyAlignment="1">
      <alignment horizontal="right" vertical="center"/>
    </xf>
    <xf numFmtId="0" fontId="6" fillId="0" borderId="23" xfId="0" applyFont="1" applyBorder="1" applyAlignment="1">
      <alignment horizontal="center"/>
    </xf>
    <xf numFmtId="0" fontId="6" fillId="0" borderId="0" xfId="0" applyFont="1"/>
    <xf numFmtId="10" fontId="0" fillId="0" borderId="0" xfId="1" applyNumberFormat="1" applyFont="1" applyBorder="1"/>
    <xf numFmtId="0" fontId="6" fillId="0" borderId="24" xfId="0" applyFont="1" applyBorder="1"/>
    <xf numFmtId="0" fontId="6" fillId="0" borderId="27" xfId="0" applyFont="1" applyBorder="1" applyAlignment="1">
      <alignment horizont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28" xfId="0" applyNumberFormat="1" applyFont="1" applyFill="1" applyBorder="1" applyAlignment="1">
      <alignment horizontal="center" vertical="center"/>
    </xf>
    <xf numFmtId="164" fontId="3" fillId="4" borderId="29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2" fillId="4" borderId="19" xfId="0" applyNumberFormat="1" applyFont="1" applyFill="1" applyBorder="1" applyAlignment="1">
      <alignment horizontal="center" vertical="center"/>
    </xf>
    <xf numFmtId="168" fontId="8" fillId="6" borderId="18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168" fontId="3" fillId="0" borderId="18" xfId="0" applyNumberFormat="1" applyFont="1" applyBorder="1" applyAlignment="1">
      <alignment horizontal="center"/>
    </xf>
    <xf numFmtId="168" fontId="3" fillId="6" borderId="18" xfId="0" applyNumberFormat="1" applyFont="1" applyFill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8" fontId="8" fillId="5" borderId="18" xfId="0" applyNumberFormat="1" applyFont="1" applyFill="1" applyBorder="1" applyAlignment="1">
      <alignment horizontal="center"/>
    </xf>
    <xf numFmtId="168" fontId="3" fillId="5" borderId="18" xfId="0" applyNumberFormat="1" applyFont="1" applyFill="1" applyBorder="1" applyAlignment="1">
      <alignment horizontal="center"/>
    </xf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Gráfico del balance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EURUSD_FTMO!$A$91:$A$113</c:f>
              <c:strCache>
                <c:ptCount val="23"/>
                <c:pt idx="0">
                  <c:v>2025.03.01 00:00:00</c:v>
                </c:pt>
                <c:pt idx="1">
                  <c:v>2025.03.03 11:00:00</c:v>
                </c:pt>
                <c:pt idx="2">
                  <c:v>2025.03.03 11:12:25</c:v>
                </c:pt>
                <c:pt idx="3">
                  <c:v>2025.03.04 11:00:00</c:v>
                </c:pt>
                <c:pt idx="4">
                  <c:v>2025.03.04 14:23:38</c:v>
                </c:pt>
                <c:pt idx="5">
                  <c:v>2025.03.07 11:00:00</c:v>
                </c:pt>
                <c:pt idx="6">
                  <c:v>2025.03.07 13:06:38</c:v>
                </c:pt>
                <c:pt idx="7">
                  <c:v>2025.03.10 11:00:00</c:v>
                </c:pt>
                <c:pt idx="8">
                  <c:v>2025.03.10 12:17:28</c:v>
                </c:pt>
                <c:pt idx="9">
                  <c:v>2025.03.11 11:00:00</c:v>
                </c:pt>
                <c:pt idx="10">
                  <c:v>2025.03.11 13:11:34</c:v>
                </c:pt>
                <c:pt idx="11">
                  <c:v>2025.03.13 11:00:00</c:v>
                </c:pt>
                <c:pt idx="12">
                  <c:v>2025.03.13 11:25:25</c:v>
                </c:pt>
                <c:pt idx="13">
                  <c:v>2025.03.14 11:00:00</c:v>
                </c:pt>
                <c:pt idx="14">
                  <c:v>2025.03.14 11:28:26</c:v>
                </c:pt>
                <c:pt idx="15">
                  <c:v>2025.03.17 11:00:00</c:v>
                </c:pt>
                <c:pt idx="16">
                  <c:v>2025.03.17 12:06:20</c:v>
                </c:pt>
                <c:pt idx="17">
                  <c:v>2025.03.20 11:00:00</c:v>
                </c:pt>
                <c:pt idx="18">
                  <c:v>2025.03.20 12:18:20</c:v>
                </c:pt>
                <c:pt idx="19">
                  <c:v>2025.03.25 11:00:00</c:v>
                </c:pt>
                <c:pt idx="20">
                  <c:v>2025.03.25 12:02:39</c:v>
                </c:pt>
                <c:pt idx="21">
                  <c:v>2025.03.27 11:00:00</c:v>
                </c:pt>
                <c:pt idx="22">
                  <c:v>2025.03.27 13:52:10</c:v>
                </c:pt>
              </c:strCache>
            </c:strRef>
          </c:cat>
          <c:val>
            <c:numRef>
              <c:f>EURUSD_FTMO!$L$91:$L$113</c:f>
              <c:numCache>
                <c:formatCode>#\ ##0.00;\-#\ ##0.00;0.00;</c:formatCode>
                <c:ptCount val="23"/>
                <c:pt idx="0">
                  <c:v>25000</c:v>
                </c:pt>
                <c:pt idx="1">
                  <c:v>24997.31</c:v>
                </c:pt>
                <c:pt idx="2">
                  <c:v>24761.919999999998</c:v>
                </c:pt>
                <c:pt idx="3">
                  <c:v>24760.03</c:v>
                </c:pt>
                <c:pt idx="4">
                  <c:v>25127.32</c:v>
                </c:pt>
                <c:pt idx="5">
                  <c:v>25125.040000000001</c:v>
                </c:pt>
                <c:pt idx="6">
                  <c:v>25122.76</c:v>
                </c:pt>
                <c:pt idx="7">
                  <c:v>25120.51</c:v>
                </c:pt>
                <c:pt idx="8">
                  <c:v>25118.26</c:v>
                </c:pt>
                <c:pt idx="9">
                  <c:v>25116.71</c:v>
                </c:pt>
                <c:pt idx="10">
                  <c:v>25115.16</c:v>
                </c:pt>
                <c:pt idx="11">
                  <c:v>25112.799999999999</c:v>
                </c:pt>
                <c:pt idx="12">
                  <c:v>24860.81</c:v>
                </c:pt>
                <c:pt idx="13">
                  <c:v>24858.26</c:v>
                </c:pt>
                <c:pt idx="14">
                  <c:v>24602.41</c:v>
                </c:pt>
                <c:pt idx="15">
                  <c:v>24599.29</c:v>
                </c:pt>
                <c:pt idx="16">
                  <c:v>24350.73</c:v>
                </c:pt>
                <c:pt idx="17">
                  <c:v>24348.34</c:v>
                </c:pt>
                <c:pt idx="18">
                  <c:v>24708.47</c:v>
                </c:pt>
                <c:pt idx="19">
                  <c:v>24705.24</c:v>
                </c:pt>
                <c:pt idx="20">
                  <c:v>24456.91</c:v>
                </c:pt>
                <c:pt idx="21">
                  <c:v>24454.48</c:v>
                </c:pt>
                <c:pt idx="22">
                  <c:v>24205.81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1-4526-8D73-68E7BDECE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EC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27640"/>
          <c:min val="21785"/>
        </c:scaling>
        <c:delete val="0"/>
        <c:axPos val="l"/>
        <c:majorGridlines/>
        <c:numFmt formatCode="#\ ##0.00;\-#\ ##0.00;0.00;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EC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Gráfico del balance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[1]Sheet1!$A$99:$A$129</c:f>
              <c:strCache>
                <c:ptCount val="31"/>
                <c:pt idx="0">
                  <c:v>2025.03.01 00:00:00</c:v>
                </c:pt>
                <c:pt idx="1">
                  <c:v>2025.03.03 15:00:00</c:v>
                </c:pt>
                <c:pt idx="2">
                  <c:v>2025.03.03 23:28:36</c:v>
                </c:pt>
                <c:pt idx="3">
                  <c:v>2025.03.04 15:00:00</c:v>
                </c:pt>
                <c:pt idx="4">
                  <c:v>2025.03.04 16:34:38</c:v>
                </c:pt>
                <c:pt idx="5">
                  <c:v>2025.03.05 15:00:00</c:v>
                </c:pt>
                <c:pt idx="6">
                  <c:v>2025.03.05 15:43:44</c:v>
                </c:pt>
                <c:pt idx="7">
                  <c:v>2025.03.06 15:00:00</c:v>
                </c:pt>
                <c:pt idx="8">
                  <c:v>2025.03.06 17:00:38</c:v>
                </c:pt>
                <c:pt idx="9">
                  <c:v>2025.03.07 15:00:00</c:v>
                </c:pt>
                <c:pt idx="10">
                  <c:v>2025.03.07 15:25:14</c:v>
                </c:pt>
                <c:pt idx="11">
                  <c:v>2025.03.10 15:00:00</c:v>
                </c:pt>
                <c:pt idx="12">
                  <c:v>2025.03.11 07:00:00</c:v>
                </c:pt>
                <c:pt idx="13">
                  <c:v>2025.03.11 15:00:00</c:v>
                </c:pt>
                <c:pt idx="14">
                  <c:v>2025.03.11 17:33:38</c:v>
                </c:pt>
                <c:pt idx="15">
                  <c:v>2025.03.13 15:00:00</c:v>
                </c:pt>
                <c:pt idx="16">
                  <c:v>2025.03.13 17:44:28</c:v>
                </c:pt>
                <c:pt idx="17">
                  <c:v>2025.03.17 15:00:00</c:v>
                </c:pt>
                <c:pt idx="18">
                  <c:v>2025.03.17 15:15:31</c:v>
                </c:pt>
                <c:pt idx="19">
                  <c:v>2025.03.18 15:00:00</c:v>
                </c:pt>
                <c:pt idx="20">
                  <c:v>2025.03.18 16:40:30</c:v>
                </c:pt>
                <c:pt idx="21">
                  <c:v>2025.03.19 15:00:00</c:v>
                </c:pt>
                <c:pt idx="22">
                  <c:v>2025.03.19 16:36:39</c:v>
                </c:pt>
                <c:pt idx="23">
                  <c:v>2025.03.20 15:00:00</c:v>
                </c:pt>
                <c:pt idx="24">
                  <c:v>2025.03.21 03:01:04</c:v>
                </c:pt>
                <c:pt idx="25">
                  <c:v>2025.03.26 15:00:00</c:v>
                </c:pt>
                <c:pt idx="26">
                  <c:v>2025.03.26 16:50:28</c:v>
                </c:pt>
                <c:pt idx="27">
                  <c:v>2025.03.27 15:00:00</c:v>
                </c:pt>
                <c:pt idx="28">
                  <c:v>2025.03.27 16:19:30</c:v>
                </c:pt>
                <c:pt idx="29">
                  <c:v>2025.03.28 15:00:00</c:v>
                </c:pt>
                <c:pt idx="30">
                  <c:v>2025.03.31 05:03:00</c:v>
                </c:pt>
              </c:strCache>
            </c:strRef>
          </c:cat>
          <c:val>
            <c:numRef>
              <c:f>[1]Sheet1!$L$99:$L$129</c:f>
              <c:numCache>
                <c:formatCode>General</c:formatCode>
                <c:ptCount val="31"/>
                <c:pt idx="0">
                  <c:v>25000</c:v>
                </c:pt>
                <c:pt idx="1">
                  <c:v>24999.599999999999</c:v>
                </c:pt>
                <c:pt idx="2">
                  <c:v>25510.19</c:v>
                </c:pt>
                <c:pt idx="3">
                  <c:v>25509.82</c:v>
                </c:pt>
                <c:pt idx="4">
                  <c:v>25242.46</c:v>
                </c:pt>
                <c:pt idx="5">
                  <c:v>25242.14</c:v>
                </c:pt>
                <c:pt idx="6">
                  <c:v>24982.66</c:v>
                </c:pt>
                <c:pt idx="7">
                  <c:v>24982.43</c:v>
                </c:pt>
                <c:pt idx="8">
                  <c:v>24735.64</c:v>
                </c:pt>
                <c:pt idx="9">
                  <c:v>24735.22</c:v>
                </c:pt>
                <c:pt idx="10">
                  <c:v>24481.05</c:v>
                </c:pt>
                <c:pt idx="11">
                  <c:v>24480.83</c:v>
                </c:pt>
                <c:pt idx="12">
                  <c:v>24585.89</c:v>
                </c:pt>
                <c:pt idx="13">
                  <c:v>24585.42</c:v>
                </c:pt>
                <c:pt idx="14">
                  <c:v>24584.95</c:v>
                </c:pt>
                <c:pt idx="15">
                  <c:v>24584.52</c:v>
                </c:pt>
                <c:pt idx="16">
                  <c:v>25095.07</c:v>
                </c:pt>
                <c:pt idx="17">
                  <c:v>25094.59</c:v>
                </c:pt>
                <c:pt idx="18">
                  <c:v>24839.71</c:v>
                </c:pt>
                <c:pt idx="19">
                  <c:v>24839.35</c:v>
                </c:pt>
                <c:pt idx="20">
                  <c:v>24838.99</c:v>
                </c:pt>
                <c:pt idx="21">
                  <c:v>24838.63</c:v>
                </c:pt>
                <c:pt idx="22">
                  <c:v>24583.39</c:v>
                </c:pt>
                <c:pt idx="23">
                  <c:v>24583.1</c:v>
                </c:pt>
                <c:pt idx="24">
                  <c:v>24333.89</c:v>
                </c:pt>
                <c:pt idx="25">
                  <c:v>24333.47</c:v>
                </c:pt>
                <c:pt idx="26">
                  <c:v>24077.69</c:v>
                </c:pt>
                <c:pt idx="27">
                  <c:v>24077.4</c:v>
                </c:pt>
                <c:pt idx="28">
                  <c:v>23828.78</c:v>
                </c:pt>
                <c:pt idx="29">
                  <c:v>23828.43</c:v>
                </c:pt>
                <c:pt idx="30">
                  <c:v>24301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8-425E-AD70-5AD37521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EC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28061"/>
          <c:min val="2144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EC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Gráfico del balance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[2]Sheet1!$A$91:$A$113</c:f>
              <c:strCache>
                <c:ptCount val="23"/>
                <c:pt idx="0">
                  <c:v>2025.03.01 00:00:00</c:v>
                </c:pt>
                <c:pt idx="1">
                  <c:v>2025.03.03 11:00:00</c:v>
                </c:pt>
                <c:pt idx="2">
                  <c:v>2025.03.03 11:12:25</c:v>
                </c:pt>
                <c:pt idx="3">
                  <c:v>2025.03.04 11:00:00</c:v>
                </c:pt>
                <c:pt idx="4">
                  <c:v>2025.03.04 14:24:02</c:v>
                </c:pt>
                <c:pt idx="5">
                  <c:v>2025.03.07 11:00:00</c:v>
                </c:pt>
                <c:pt idx="6">
                  <c:v>2025.03.07 13:06:36</c:v>
                </c:pt>
                <c:pt idx="7">
                  <c:v>2025.03.10 11:00:00</c:v>
                </c:pt>
                <c:pt idx="8">
                  <c:v>2025.03.10 12:17:24</c:v>
                </c:pt>
                <c:pt idx="9">
                  <c:v>2025.03.11 11:00:00</c:v>
                </c:pt>
                <c:pt idx="10">
                  <c:v>2025.03.11 13:11:37</c:v>
                </c:pt>
                <c:pt idx="11">
                  <c:v>2025.03.13 11:00:00</c:v>
                </c:pt>
                <c:pt idx="12">
                  <c:v>2025.03.13 11:25:28</c:v>
                </c:pt>
                <c:pt idx="13">
                  <c:v>2025.03.14 11:00:00</c:v>
                </c:pt>
                <c:pt idx="14">
                  <c:v>2025.03.14 11:28:26</c:v>
                </c:pt>
                <c:pt idx="15">
                  <c:v>2025.03.17 11:00:00</c:v>
                </c:pt>
                <c:pt idx="16">
                  <c:v>2025.03.17 12:06:21</c:v>
                </c:pt>
                <c:pt idx="17">
                  <c:v>2025.03.20 11:00:00</c:v>
                </c:pt>
                <c:pt idx="18">
                  <c:v>2025.03.20 12:18:20</c:v>
                </c:pt>
                <c:pt idx="19">
                  <c:v>2025.03.25 11:00:00</c:v>
                </c:pt>
                <c:pt idx="20">
                  <c:v>2025.03.25 12:02:40</c:v>
                </c:pt>
                <c:pt idx="21">
                  <c:v>2025.03.27 11:00:00</c:v>
                </c:pt>
                <c:pt idx="22">
                  <c:v>2025.03.27 13:54:35</c:v>
                </c:pt>
              </c:strCache>
            </c:strRef>
          </c:cat>
          <c:val>
            <c:numRef>
              <c:f>[2]Sheet1!$L$91:$L$113</c:f>
              <c:numCache>
                <c:formatCode>General</c:formatCode>
                <c:ptCount val="23"/>
                <c:pt idx="0">
                  <c:v>25000</c:v>
                </c:pt>
                <c:pt idx="1">
                  <c:v>25000</c:v>
                </c:pt>
                <c:pt idx="2">
                  <c:v>24758.35</c:v>
                </c:pt>
                <c:pt idx="3">
                  <c:v>24758.35</c:v>
                </c:pt>
                <c:pt idx="4">
                  <c:v>25127.919999999998</c:v>
                </c:pt>
                <c:pt idx="5">
                  <c:v>25127.919999999998</c:v>
                </c:pt>
                <c:pt idx="6">
                  <c:v>25120.42</c:v>
                </c:pt>
                <c:pt idx="7">
                  <c:v>25120.42</c:v>
                </c:pt>
                <c:pt idx="8">
                  <c:v>25112.67</c:v>
                </c:pt>
                <c:pt idx="9">
                  <c:v>25112.67</c:v>
                </c:pt>
                <c:pt idx="10">
                  <c:v>25107.52</c:v>
                </c:pt>
                <c:pt idx="11">
                  <c:v>25107.52</c:v>
                </c:pt>
                <c:pt idx="12">
                  <c:v>24846.76</c:v>
                </c:pt>
                <c:pt idx="13">
                  <c:v>24846.76</c:v>
                </c:pt>
                <c:pt idx="14">
                  <c:v>24586.36</c:v>
                </c:pt>
                <c:pt idx="15">
                  <c:v>24586.36</c:v>
                </c:pt>
                <c:pt idx="16">
                  <c:v>24330.52</c:v>
                </c:pt>
                <c:pt idx="17">
                  <c:v>24330.52</c:v>
                </c:pt>
                <c:pt idx="18">
                  <c:v>24682.52</c:v>
                </c:pt>
                <c:pt idx="19">
                  <c:v>24682.52</c:v>
                </c:pt>
                <c:pt idx="20">
                  <c:v>24426.46</c:v>
                </c:pt>
                <c:pt idx="21">
                  <c:v>24426.46</c:v>
                </c:pt>
                <c:pt idx="22">
                  <c:v>24178.400000000001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3-41E4-9CB9-9F86BB6B6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EC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27641"/>
          <c:min val="2176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EC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Gráfico del balance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[3]Sheet1!$A$99:$A$129</c:f>
              <c:strCache>
                <c:ptCount val="31"/>
                <c:pt idx="0">
                  <c:v>2025.03.01 00:00:00</c:v>
                </c:pt>
                <c:pt idx="1">
                  <c:v>2025.03.03 15:00:00</c:v>
                </c:pt>
                <c:pt idx="2">
                  <c:v>2025.03.03 15:10:29</c:v>
                </c:pt>
                <c:pt idx="3">
                  <c:v>2025.03.04 15:00:00</c:v>
                </c:pt>
                <c:pt idx="4">
                  <c:v>2025.03.04 16:14:39</c:v>
                </c:pt>
                <c:pt idx="5">
                  <c:v>2025.03.05 15:00:00</c:v>
                </c:pt>
                <c:pt idx="6">
                  <c:v>2025.03.05 15:34:28</c:v>
                </c:pt>
                <c:pt idx="7">
                  <c:v>2025.03.06 15:00:00</c:v>
                </c:pt>
                <c:pt idx="8">
                  <c:v>2025.03.06 16:42:27</c:v>
                </c:pt>
                <c:pt idx="9">
                  <c:v>2025.03.07 15:00:00</c:v>
                </c:pt>
                <c:pt idx="10">
                  <c:v>2025.03.07 15:22:35</c:v>
                </c:pt>
                <c:pt idx="11">
                  <c:v>2025.03.10 15:00:00</c:v>
                </c:pt>
                <c:pt idx="12">
                  <c:v>2025.03.11 07:00:00</c:v>
                </c:pt>
                <c:pt idx="13">
                  <c:v>2025.03.11 15:00:00</c:v>
                </c:pt>
                <c:pt idx="14">
                  <c:v>2025.03.11 16:06:02</c:v>
                </c:pt>
                <c:pt idx="15">
                  <c:v>2025.03.13 15:00:00</c:v>
                </c:pt>
                <c:pt idx="16">
                  <c:v>2025.03.13 16:00:24</c:v>
                </c:pt>
                <c:pt idx="17">
                  <c:v>2025.03.17 15:00:00</c:v>
                </c:pt>
                <c:pt idx="18">
                  <c:v>2025.03.17 15:12:25</c:v>
                </c:pt>
                <c:pt idx="19">
                  <c:v>2025.03.18 15:00:00</c:v>
                </c:pt>
                <c:pt idx="20">
                  <c:v>2025.03.18 16:40:28</c:v>
                </c:pt>
                <c:pt idx="21">
                  <c:v>2025.03.19 15:00:00</c:v>
                </c:pt>
                <c:pt idx="22">
                  <c:v>2025.03.19 16:32:28</c:v>
                </c:pt>
                <c:pt idx="23">
                  <c:v>2025.03.20 15:00:00</c:v>
                </c:pt>
                <c:pt idx="24">
                  <c:v>2025.03.20 19:16:35</c:v>
                </c:pt>
                <c:pt idx="25">
                  <c:v>2025.03.26 15:00:00</c:v>
                </c:pt>
                <c:pt idx="26">
                  <c:v>2025.03.26 16:21:39</c:v>
                </c:pt>
                <c:pt idx="27">
                  <c:v>2025.03.27 15:00:00</c:v>
                </c:pt>
                <c:pt idx="28">
                  <c:v>2025.03.27 16:11:29</c:v>
                </c:pt>
                <c:pt idx="29">
                  <c:v>2025.03.28 15:00:00</c:v>
                </c:pt>
                <c:pt idx="30">
                  <c:v>2025.03.28 17:29:38</c:v>
                </c:pt>
              </c:strCache>
            </c:strRef>
          </c:cat>
          <c:val>
            <c:numRef>
              <c:f>[3]Sheet1!$L$99:$L$129</c:f>
              <c:numCache>
                <c:formatCode>General</c:formatCode>
                <c:ptCount val="31"/>
                <c:pt idx="0">
                  <c:v>25000</c:v>
                </c:pt>
                <c:pt idx="1">
                  <c:v>25000</c:v>
                </c:pt>
                <c:pt idx="2">
                  <c:v>24739.42</c:v>
                </c:pt>
                <c:pt idx="3">
                  <c:v>24739.42</c:v>
                </c:pt>
                <c:pt idx="4">
                  <c:v>24482.38</c:v>
                </c:pt>
                <c:pt idx="5">
                  <c:v>24482.38</c:v>
                </c:pt>
                <c:pt idx="6">
                  <c:v>24227.62</c:v>
                </c:pt>
                <c:pt idx="7">
                  <c:v>24227.62</c:v>
                </c:pt>
                <c:pt idx="8">
                  <c:v>23982.1</c:v>
                </c:pt>
                <c:pt idx="9">
                  <c:v>23982.1</c:v>
                </c:pt>
                <c:pt idx="10">
                  <c:v>23730.12</c:v>
                </c:pt>
                <c:pt idx="11">
                  <c:v>23730.12</c:v>
                </c:pt>
                <c:pt idx="12">
                  <c:v>23882.91</c:v>
                </c:pt>
                <c:pt idx="13">
                  <c:v>23882.91</c:v>
                </c:pt>
                <c:pt idx="14">
                  <c:v>23636.16</c:v>
                </c:pt>
                <c:pt idx="15">
                  <c:v>23636.16</c:v>
                </c:pt>
                <c:pt idx="16">
                  <c:v>23384.18</c:v>
                </c:pt>
                <c:pt idx="17">
                  <c:v>23384.18</c:v>
                </c:pt>
                <c:pt idx="18">
                  <c:v>23140.28</c:v>
                </c:pt>
                <c:pt idx="19">
                  <c:v>23140.28</c:v>
                </c:pt>
                <c:pt idx="20">
                  <c:v>23138.58</c:v>
                </c:pt>
                <c:pt idx="21">
                  <c:v>23138.58</c:v>
                </c:pt>
                <c:pt idx="22">
                  <c:v>22897.68</c:v>
                </c:pt>
                <c:pt idx="23">
                  <c:v>22897.68</c:v>
                </c:pt>
                <c:pt idx="24">
                  <c:v>22668.880000000001</c:v>
                </c:pt>
                <c:pt idx="25">
                  <c:v>22668.880000000001</c:v>
                </c:pt>
                <c:pt idx="26">
                  <c:v>22435.94</c:v>
                </c:pt>
                <c:pt idx="27">
                  <c:v>22435.94</c:v>
                </c:pt>
                <c:pt idx="28">
                  <c:v>22202.39</c:v>
                </c:pt>
                <c:pt idx="29">
                  <c:v>22202.39</c:v>
                </c:pt>
                <c:pt idx="30">
                  <c:v>22200.74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61-483E-81DF-044D6717B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EC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27500"/>
          <c:min val="1998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EC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13</xdr:col>
      <xdr:colOff>0</xdr:colOff>
      <xdr:row>63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13</xdr:col>
      <xdr:colOff>0</xdr:colOff>
      <xdr:row>63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934995-DC59-4A17-8875-E503CFDDD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13</xdr:col>
      <xdr:colOff>0</xdr:colOff>
      <xdr:row>63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B0C507-2EE9-4672-B61A-77D76CA9B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13</xdr:col>
      <xdr:colOff>0</xdr:colOff>
      <xdr:row>63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75E847-0715-43CF-8BBE-80C6E12FE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TOR%20FERNANDEZ\Downloads\XAUUSD_MARZO_2025_FTMO.xlsx" TargetMode="External"/><Relationship Id="rId1" Type="http://schemas.openxmlformats.org/officeDocument/2006/relationships/externalLinkPath" Target="XAUUSD_MARZO_2025_FTM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TOR%20FERNANDEZ\Downloads\EURUSD_MARZO_2025_TV.xlsx" TargetMode="External"/><Relationship Id="rId1" Type="http://schemas.openxmlformats.org/officeDocument/2006/relationships/externalLinkPath" Target="EURUSD_MARZO_2025_T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TOR%20FERNANDEZ\Downloads\XAUUSD_MARZO_2025_TV.xlsx" TargetMode="External"/><Relationship Id="rId1" Type="http://schemas.openxmlformats.org/officeDocument/2006/relationships/externalLinkPath" Target="XAUUSD_MARZO_2025_T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99">
          <cell r="A99" t="str">
            <v>2025.03.01 00:00:00</v>
          </cell>
          <cell r="L99">
            <v>25000</v>
          </cell>
        </row>
        <row r="100">
          <cell r="A100" t="str">
            <v>2025.03.03 15:00:00</v>
          </cell>
          <cell r="L100">
            <v>24999.599999999999</v>
          </cell>
        </row>
        <row r="101">
          <cell r="A101" t="str">
            <v>2025.03.03 23:28:36</v>
          </cell>
          <cell r="L101">
            <v>25510.19</v>
          </cell>
        </row>
        <row r="102">
          <cell r="A102" t="str">
            <v>2025.03.04 15:00:00</v>
          </cell>
          <cell r="L102">
            <v>25509.82</v>
          </cell>
        </row>
        <row r="103">
          <cell r="A103" t="str">
            <v>2025.03.04 16:34:38</v>
          </cell>
          <cell r="L103">
            <v>25242.46</v>
          </cell>
        </row>
        <row r="104">
          <cell r="A104" t="str">
            <v>2025.03.05 15:00:00</v>
          </cell>
          <cell r="L104">
            <v>25242.14</v>
          </cell>
        </row>
        <row r="105">
          <cell r="A105" t="str">
            <v>2025.03.05 15:43:44</v>
          </cell>
          <cell r="L105">
            <v>24982.66</v>
          </cell>
        </row>
        <row r="106">
          <cell r="A106" t="str">
            <v>2025.03.06 15:00:00</v>
          </cell>
          <cell r="L106">
            <v>24982.43</v>
          </cell>
        </row>
        <row r="107">
          <cell r="A107" t="str">
            <v>2025.03.06 17:00:38</v>
          </cell>
          <cell r="L107">
            <v>24735.64</v>
          </cell>
        </row>
        <row r="108">
          <cell r="A108" t="str">
            <v>2025.03.07 15:00:00</v>
          </cell>
          <cell r="L108">
            <v>24735.22</v>
          </cell>
        </row>
        <row r="109">
          <cell r="A109" t="str">
            <v>2025.03.07 15:25:14</v>
          </cell>
          <cell r="L109">
            <v>24481.05</v>
          </cell>
        </row>
        <row r="110">
          <cell r="A110" t="str">
            <v>2025.03.10 15:00:00</v>
          </cell>
          <cell r="L110">
            <v>24480.83</v>
          </cell>
        </row>
        <row r="111">
          <cell r="A111" t="str">
            <v>2025.03.11 07:00:00</v>
          </cell>
          <cell r="L111">
            <v>24585.89</v>
          </cell>
        </row>
        <row r="112">
          <cell r="A112" t="str">
            <v>2025.03.11 15:00:00</v>
          </cell>
          <cell r="L112">
            <v>24585.42</v>
          </cell>
        </row>
        <row r="113">
          <cell r="A113" t="str">
            <v>2025.03.11 17:33:38</v>
          </cell>
          <cell r="L113">
            <v>24584.95</v>
          </cell>
        </row>
        <row r="114">
          <cell r="A114" t="str">
            <v>2025.03.13 15:00:00</v>
          </cell>
          <cell r="L114">
            <v>24584.52</v>
          </cell>
        </row>
        <row r="115">
          <cell r="A115" t="str">
            <v>2025.03.13 17:44:28</v>
          </cell>
          <cell r="L115">
            <v>25095.07</v>
          </cell>
        </row>
        <row r="116">
          <cell r="A116" t="str">
            <v>2025.03.17 15:00:00</v>
          </cell>
          <cell r="L116">
            <v>25094.59</v>
          </cell>
        </row>
        <row r="117">
          <cell r="A117" t="str">
            <v>2025.03.17 15:15:31</v>
          </cell>
          <cell r="L117">
            <v>24839.71</v>
          </cell>
        </row>
        <row r="118">
          <cell r="A118" t="str">
            <v>2025.03.18 15:00:00</v>
          </cell>
          <cell r="L118">
            <v>24839.35</v>
          </cell>
        </row>
        <row r="119">
          <cell r="A119" t="str">
            <v>2025.03.18 16:40:30</v>
          </cell>
          <cell r="L119">
            <v>24838.99</v>
          </cell>
        </row>
        <row r="120">
          <cell r="A120" t="str">
            <v>2025.03.19 15:00:00</v>
          </cell>
          <cell r="L120">
            <v>24838.63</v>
          </cell>
        </row>
        <row r="121">
          <cell r="A121" t="str">
            <v>2025.03.19 16:36:39</v>
          </cell>
          <cell r="L121">
            <v>24583.39</v>
          </cell>
        </row>
        <row r="122">
          <cell r="A122" t="str">
            <v>2025.03.20 15:00:00</v>
          </cell>
          <cell r="L122">
            <v>24583.1</v>
          </cell>
        </row>
        <row r="123">
          <cell r="A123" t="str">
            <v>2025.03.21 03:01:04</v>
          </cell>
          <cell r="L123">
            <v>24333.89</v>
          </cell>
        </row>
        <row r="124">
          <cell r="A124" t="str">
            <v>2025.03.26 15:00:00</v>
          </cell>
          <cell r="L124">
            <v>24333.47</v>
          </cell>
        </row>
        <row r="125">
          <cell r="A125" t="str">
            <v>2025.03.26 16:50:28</v>
          </cell>
          <cell r="L125">
            <v>24077.69</v>
          </cell>
        </row>
        <row r="126">
          <cell r="A126" t="str">
            <v>2025.03.27 15:00:00</v>
          </cell>
          <cell r="L126">
            <v>24077.4</v>
          </cell>
        </row>
        <row r="127">
          <cell r="A127" t="str">
            <v>2025.03.27 16:19:30</v>
          </cell>
          <cell r="L127">
            <v>23828.78</v>
          </cell>
        </row>
        <row r="128">
          <cell r="A128" t="str">
            <v>2025.03.28 15:00:00</v>
          </cell>
          <cell r="L128">
            <v>23828.43</v>
          </cell>
        </row>
        <row r="129">
          <cell r="A129" t="str">
            <v>2025.03.31 05:03:00</v>
          </cell>
          <cell r="L129">
            <v>24301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91">
          <cell r="A91" t="str">
            <v>2025.03.01 00:00:00</v>
          </cell>
          <cell r="I91">
            <v>0</v>
          </cell>
          <cell r="J91">
            <v>0</v>
          </cell>
          <cell r="L91">
            <v>25000</v>
          </cell>
        </row>
        <row r="92">
          <cell r="A92" t="str">
            <v>2025.03.03 11:00:00</v>
          </cell>
          <cell r="I92">
            <v>0</v>
          </cell>
          <cell r="J92">
            <v>0</v>
          </cell>
          <cell r="L92">
            <v>25000</v>
          </cell>
        </row>
        <row r="93">
          <cell r="A93" t="str">
            <v>2025.03.03 11:12:25</v>
          </cell>
          <cell r="I93">
            <v>-8.9499999999999993</v>
          </cell>
          <cell r="J93">
            <v>0</v>
          </cell>
          <cell r="L93">
            <v>24758.35</v>
          </cell>
        </row>
        <row r="94">
          <cell r="A94" t="str">
            <v>2025.03.04 11:00:00</v>
          </cell>
          <cell r="I94">
            <v>0</v>
          </cell>
          <cell r="J94">
            <v>0</v>
          </cell>
          <cell r="L94">
            <v>24758.35</v>
          </cell>
        </row>
        <row r="95">
          <cell r="A95" t="str">
            <v>2025.03.04 14:24:02</v>
          </cell>
          <cell r="I95">
            <v>-6.35</v>
          </cell>
          <cell r="J95">
            <v>0</v>
          </cell>
          <cell r="L95">
            <v>25127.919999999998</v>
          </cell>
        </row>
        <row r="96">
          <cell r="A96" t="str">
            <v>2025.03.07 11:00:00</v>
          </cell>
          <cell r="I96">
            <v>0</v>
          </cell>
          <cell r="J96">
            <v>0</v>
          </cell>
          <cell r="L96">
            <v>25127.919999999998</v>
          </cell>
        </row>
        <row r="97">
          <cell r="A97" t="str">
            <v>2025.03.07 13:06:36</v>
          </cell>
          <cell r="I97">
            <v>-7.5</v>
          </cell>
          <cell r="J97">
            <v>0</v>
          </cell>
          <cell r="L97">
            <v>25120.42</v>
          </cell>
        </row>
        <row r="98">
          <cell r="A98" t="str">
            <v>2025.03.10 11:00:00</v>
          </cell>
          <cell r="I98">
            <v>0</v>
          </cell>
          <cell r="J98">
            <v>0</v>
          </cell>
          <cell r="L98">
            <v>25120.42</v>
          </cell>
        </row>
        <row r="99">
          <cell r="A99" t="str">
            <v>2025.03.10 12:17:24</v>
          </cell>
          <cell r="I99">
            <v>-7.75</v>
          </cell>
          <cell r="J99">
            <v>0</v>
          </cell>
          <cell r="L99">
            <v>25112.67</v>
          </cell>
        </row>
        <row r="100">
          <cell r="A100" t="str">
            <v>2025.03.11 11:00:00</v>
          </cell>
          <cell r="I100">
            <v>0</v>
          </cell>
          <cell r="J100">
            <v>0</v>
          </cell>
          <cell r="L100">
            <v>25112.67</v>
          </cell>
        </row>
        <row r="101">
          <cell r="A101" t="str">
            <v>2025.03.11 13:11:37</v>
          </cell>
          <cell r="I101">
            <v>-5.15</v>
          </cell>
          <cell r="J101">
            <v>0</v>
          </cell>
          <cell r="L101">
            <v>25107.52</v>
          </cell>
        </row>
        <row r="102">
          <cell r="A102" t="str">
            <v>2025.03.13 11:00:00</v>
          </cell>
          <cell r="I102">
            <v>0</v>
          </cell>
          <cell r="J102">
            <v>0</v>
          </cell>
          <cell r="L102">
            <v>25107.52</v>
          </cell>
        </row>
        <row r="103">
          <cell r="A103" t="str">
            <v>2025.03.13 11:25:28</v>
          </cell>
          <cell r="I103">
            <v>-7.95</v>
          </cell>
          <cell r="J103">
            <v>0</v>
          </cell>
          <cell r="L103">
            <v>24846.76</v>
          </cell>
        </row>
        <row r="104">
          <cell r="A104" t="str">
            <v>2025.03.14 11:00:00</v>
          </cell>
          <cell r="I104">
            <v>0</v>
          </cell>
          <cell r="J104">
            <v>0</v>
          </cell>
          <cell r="L104">
            <v>24846.76</v>
          </cell>
        </row>
        <row r="105">
          <cell r="A105" t="str">
            <v>2025.03.14 11:28:26</v>
          </cell>
          <cell r="I105">
            <v>-8.4</v>
          </cell>
          <cell r="J105">
            <v>0</v>
          </cell>
          <cell r="L105">
            <v>24586.36</v>
          </cell>
        </row>
        <row r="106">
          <cell r="A106" t="str">
            <v>2025.03.17 11:00:00</v>
          </cell>
          <cell r="I106">
            <v>0</v>
          </cell>
          <cell r="J106">
            <v>0</v>
          </cell>
          <cell r="L106">
            <v>24586.36</v>
          </cell>
        </row>
        <row r="107">
          <cell r="A107" t="str">
            <v>2025.03.17 12:06:21</v>
          </cell>
          <cell r="I107">
            <v>-10.4</v>
          </cell>
          <cell r="J107">
            <v>0</v>
          </cell>
          <cell r="L107">
            <v>24330.52</v>
          </cell>
        </row>
        <row r="108">
          <cell r="A108" t="str">
            <v>2025.03.20 11:00:00</v>
          </cell>
          <cell r="I108">
            <v>0</v>
          </cell>
          <cell r="J108">
            <v>0</v>
          </cell>
          <cell r="L108">
            <v>24330.52</v>
          </cell>
        </row>
        <row r="109">
          <cell r="A109" t="str">
            <v>2025.03.20 12:18:20</v>
          </cell>
          <cell r="I109">
            <v>-8</v>
          </cell>
          <cell r="J109">
            <v>0</v>
          </cell>
          <cell r="L109">
            <v>24682.52</v>
          </cell>
        </row>
        <row r="110">
          <cell r="A110" t="str">
            <v>2025.03.25 11:00:00</v>
          </cell>
          <cell r="I110">
            <v>0</v>
          </cell>
          <cell r="J110">
            <v>0</v>
          </cell>
          <cell r="L110">
            <v>24682.52</v>
          </cell>
        </row>
        <row r="111">
          <cell r="A111" t="str">
            <v>2025.03.25 12:02:40</v>
          </cell>
          <cell r="I111">
            <v>-10.85</v>
          </cell>
          <cell r="J111">
            <v>0</v>
          </cell>
          <cell r="L111">
            <v>24426.46</v>
          </cell>
        </row>
        <row r="112">
          <cell r="A112" t="str">
            <v>2025.03.27 11:00:00</v>
          </cell>
          <cell r="I112">
            <v>0</v>
          </cell>
          <cell r="J112">
            <v>0</v>
          </cell>
          <cell r="L112">
            <v>24426.46</v>
          </cell>
        </row>
        <row r="113">
          <cell r="A113" t="str">
            <v>2025.03.27 13:54:35</v>
          </cell>
          <cell r="I113">
            <v>-7.9</v>
          </cell>
          <cell r="J113">
            <v>0</v>
          </cell>
          <cell r="L113">
            <v>24178.400000000001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99">
          <cell r="A99" t="str">
            <v>2025.03.01 00:00:00</v>
          </cell>
          <cell r="L99">
            <v>25000</v>
          </cell>
        </row>
        <row r="100">
          <cell r="A100" t="str">
            <v>2025.03.03 15:00:00</v>
          </cell>
          <cell r="L100">
            <v>25000</v>
          </cell>
        </row>
        <row r="101">
          <cell r="A101" t="str">
            <v>2025.03.03 15:10:29</v>
          </cell>
          <cell r="L101">
            <v>24739.42</v>
          </cell>
        </row>
        <row r="102">
          <cell r="A102" t="str">
            <v>2025.03.04 15:00:00</v>
          </cell>
          <cell r="L102">
            <v>24739.42</v>
          </cell>
        </row>
        <row r="103">
          <cell r="A103" t="str">
            <v>2025.03.04 16:14:39</v>
          </cell>
          <cell r="L103">
            <v>24482.38</v>
          </cell>
        </row>
        <row r="104">
          <cell r="A104" t="str">
            <v>2025.03.05 15:00:00</v>
          </cell>
          <cell r="L104">
            <v>24482.38</v>
          </cell>
        </row>
        <row r="105">
          <cell r="A105" t="str">
            <v>2025.03.05 15:34:28</v>
          </cell>
          <cell r="L105">
            <v>24227.62</v>
          </cell>
        </row>
        <row r="106">
          <cell r="A106" t="str">
            <v>2025.03.06 15:00:00</v>
          </cell>
          <cell r="L106">
            <v>24227.62</v>
          </cell>
        </row>
        <row r="107">
          <cell r="A107" t="str">
            <v>2025.03.06 16:42:27</v>
          </cell>
          <cell r="L107">
            <v>23982.1</v>
          </cell>
        </row>
        <row r="108">
          <cell r="A108" t="str">
            <v>2025.03.07 15:00:00</v>
          </cell>
          <cell r="L108">
            <v>23982.1</v>
          </cell>
        </row>
        <row r="109">
          <cell r="A109" t="str">
            <v>2025.03.07 15:22:35</v>
          </cell>
          <cell r="L109">
            <v>23730.12</v>
          </cell>
        </row>
        <row r="110">
          <cell r="A110" t="str">
            <v>2025.03.10 15:00:00</v>
          </cell>
          <cell r="L110">
            <v>23730.12</v>
          </cell>
        </row>
        <row r="111">
          <cell r="A111" t="str">
            <v>2025.03.11 07:00:00</v>
          </cell>
          <cell r="L111">
            <v>23882.91</v>
          </cell>
        </row>
        <row r="112">
          <cell r="A112" t="str">
            <v>2025.03.11 15:00:00</v>
          </cell>
          <cell r="L112">
            <v>23882.91</v>
          </cell>
        </row>
        <row r="113">
          <cell r="A113" t="str">
            <v>2025.03.11 16:06:02</v>
          </cell>
          <cell r="L113">
            <v>23636.16</v>
          </cell>
        </row>
        <row r="114">
          <cell r="A114" t="str">
            <v>2025.03.13 15:00:00</v>
          </cell>
          <cell r="L114">
            <v>23636.16</v>
          </cell>
        </row>
        <row r="115">
          <cell r="A115" t="str">
            <v>2025.03.13 16:00:24</v>
          </cell>
          <cell r="L115">
            <v>23384.18</v>
          </cell>
        </row>
        <row r="116">
          <cell r="A116" t="str">
            <v>2025.03.17 15:00:00</v>
          </cell>
          <cell r="L116">
            <v>23384.18</v>
          </cell>
        </row>
        <row r="117">
          <cell r="A117" t="str">
            <v>2025.03.17 15:12:25</v>
          </cell>
          <cell r="L117">
            <v>23140.28</v>
          </cell>
        </row>
        <row r="118">
          <cell r="A118" t="str">
            <v>2025.03.18 15:00:00</v>
          </cell>
          <cell r="L118">
            <v>23140.28</v>
          </cell>
        </row>
        <row r="119">
          <cell r="A119" t="str">
            <v>2025.03.18 16:40:28</v>
          </cell>
          <cell r="L119">
            <v>23138.58</v>
          </cell>
        </row>
        <row r="120">
          <cell r="A120" t="str">
            <v>2025.03.19 15:00:00</v>
          </cell>
          <cell r="L120">
            <v>23138.58</v>
          </cell>
        </row>
        <row r="121">
          <cell r="A121" t="str">
            <v>2025.03.19 16:32:28</v>
          </cell>
          <cell r="L121">
            <v>22897.68</v>
          </cell>
        </row>
        <row r="122">
          <cell r="A122" t="str">
            <v>2025.03.20 15:00:00</v>
          </cell>
          <cell r="L122">
            <v>22897.68</v>
          </cell>
        </row>
        <row r="123">
          <cell r="A123" t="str">
            <v>2025.03.20 19:16:35</v>
          </cell>
          <cell r="L123">
            <v>22668.880000000001</v>
          </cell>
        </row>
        <row r="124">
          <cell r="A124" t="str">
            <v>2025.03.26 15:00:00</v>
          </cell>
          <cell r="L124">
            <v>22668.880000000001</v>
          </cell>
        </row>
        <row r="125">
          <cell r="A125" t="str">
            <v>2025.03.26 16:21:39</v>
          </cell>
          <cell r="L125">
            <v>22435.94</v>
          </cell>
        </row>
        <row r="126">
          <cell r="A126" t="str">
            <v>2025.03.27 15:00:00</v>
          </cell>
          <cell r="L126">
            <v>22435.94</v>
          </cell>
        </row>
        <row r="127">
          <cell r="A127" t="str">
            <v>2025.03.27 16:11:29</v>
          </cell>
          <cell r="L127">
            <v>22202.39</v>
          </cell>
        </row>
        <row r="128">
          <cell r="A128" t="str">
            <v>2025.03.28 15:00:00</v>
          </cell>
          <cell r="L128">
            <v>22202.39</v>
          </cell>
        </row>
        <row r="129">
          <cell r="A129" t="str">
            <v>2025.03.28 17:29:38</v>
          </cell>
          <cell r="L129">
            <v>22200.74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4"/>
  <sheetViews>
    <sheetView topLeftCell="A11" workbookViewId="0">
      <selection activeCell="D25" sqref="D25"/>
    </sheetView>
  </sheetViews>
  <sheetFormatPr baseColWidth="10" defaultColWidth="8.796875" defaultRowHeight="15" customHeight="1" x14ac:dyDescent="0.25"/>
  <cols>
    <col min="1" max="1" width="13" bestFit="1" customWidth="1"/>
    <col min="2" max="2" width="7" bestFit="1" customWidth="1"/>
    <col min="3" max="4" width="9" bestFit="1" customWidth="1"/>
    <col min="5" max="7" width="8" bestFit="1" customWidth="1"/>
    <col min="8" max="9" width="10" bestFit="1" customWidth="1"/>
    <col min="10" max="11" width="8" bestFit="1" customWidth="1"/>
    <col min="12" max="12" width="9" bestFit="1" customWidth="1"/>
    <col min="13" max="13" width="8" bestFit="1" customWidth="1"/>
    <col min="14" max="14" width="1" bestFit="1" customWidth="1"/>
  </cols>
  <sheetData>
    <row r="1" spans="1:14" ht="25.05" customHeight="1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5" customHeight="1" x14ac:dyDescent="0.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5.05" customHeight="1" x14ac:dyDescent="0.25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15" customHeight="1" x14ac:dyDescent="0.25">
      <c r="A4" s="81" t="s">
        <v>3</v>
      </c>
      <c r="B4" s="81"/>
      <c r="C4" s="81"/>
      <c r="D4" s="82" t="s">
        <v>4</v>
      </c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ht="15" customHeight="1" x14ac:dyDescent="0.25">
      <c r="A5" s="81" t="s">
        <v>5</v>
      </c>
      <c r="B5" s="81"/>
      <c r="C5" s="81"/>
      <c r="D5" s="82" t="s">
        <v>6</v>
      </c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ht="15" customHeight="1" x14ac:dyDescent="0.25">
      <c r="A6" s="81" t="s">
        <v>7</v>
      </c>
      <c r="B6" s="81"/>
      <c r="C6" s="81"/>
      <c r="D6" s="82" t="s">
        <v>8</v>
      </c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ht="15" customHeight="1" x14ac:dyDescent="0.25">
      <c r="A7" s="81" t="s">
        <v>9</v>
      </c>
      <c r="B7" s="81"/>
      <c r="C7" s="81"/>
      <c r="D7" s="82" t="s">
        <v>10</v>
      </c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ht="15" customHeight="1" x14ac:dyDescent="0.25">
      <c r="D8" s="82" t="s">
        <v>11</v>
      </c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ht="15" customHeight="1" x14ac:dyDescent="0.25">
      <c r="D9" s="82" t="s">
        <v>12</v>
      </c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ht="15" customHeight="1" x14ac:dyDescent="0.25">
      <c r="D10" s="82" t="s">
        <v>10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ht="15" customHeight="1" x14ac:dyDescent="0.25">
      <c r="D11" s="82" t="s">
        <v>13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ht="15" customHeight="1" x14ac:dyDescent="0.25">
      <c r="D12" s="82" t="s">
        <v>14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ht="15" customHeight="1" x14ac:dyDescent="0.25">
      <c r="D13" s="82" t="s">
        <v>15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4" ht="15" customHeight="1" x14ac:dyDescent="0.25">
      <c r="D14" s="82" t="s">
        <v>16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4" ht="15" customHeight="1" x14ac:dyDescent="0.25">
      <c r="D15" s="82" t="s">
        <v>17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ht="15" customHeight="1" x14ac:dyDescent="0.25">
      <c r="D16" s="82" t="s">
        <v>18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5" customHeight="1" x14ac:dyDescent="0.25">
      <c r="A17" s="81" t="s">
        <v>19</v>
      </c>
      <c r="B17" s="81"/>
      <c r="C17" s="81"/>
      <c r="D17" s="82" t="s">
        <v>20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5" customHeight="1" x14ac:dyDescent="0.25">
      <c r="A18" s="81" t="s">
        <v>21</v>
      </c>
      <c r="B18" s="81"/>
      <c r="C18" s="81"/>
      <c r="D18" s="82" t="s">
        <v>22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ht="15" customHeight="1" x14ac:dyDescent="0.25">
      <c r="A19" s="81" t="s">
        <v>23</v>
      </c>
      <c r="B19" s="81"/>
      <c r="C19" s="81"/>
      <c r="D19" s="83">
        <v>25000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ht="15" customHeight="1" x14ac:dyDescent="0.25">
      <c r="A20" s="81" t="s">
        <v>24</v>
      </c>
      <c r="B20" s="81"/>
      <c r="C20" s="81"/>
      <c r="D20" s="82" t="s">
        <v>25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ht="25.05" customHeight="1" x14ac:dyDescent="0.25">
      <c r="A21" s="80" t="s">
        <v>26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4" ht="15" customHeight="1" x14ac:dyDescent="0.25">
      <c r="A22" s="81" t="s">
        <v>27</v>
      </c>
      <c r="B22" s="81"/>
      <c r="C22" s="81"/>
      <c r="D22" s="84" t="s">
        <v>28</v>
      </c>
    </row>
    <row r="23" spans="1:14" ht="15" customHeight="1" x14ac:dyDescent="0.25">
      <c r="A23" s="81" t="s">
        <v>29</v>
      </c>
      <c r="B23" s="81"/>
      <c r="C23" s="81"/>
      <c r="D23" s="85">
        <v>2016</v>
      </c>
      <c r="E23" s="81" t="s">
        <v>30</v>
      </c>
      <c r="F23" s="81"/>
      <c r="G23" s="81"/>
      <c r="H23" s="85">
        <v>1242209</v>
      </c>
      <c r="I23" s="81" t="s">
        <v>31</v>
      </c>
      <c r="J23" s="81"/>
      <c r="K23" s="81"/>
      <c r="L23" s="85">
        <v>1</v>
      </c>
      <c r="M23" s="85"/>
      <c r="N23" s="85"/>
    </row>
    <row r="24" spans="1:14" ht="15" customHeight="1" x14ac:dyDescent="0.25">
      <c r="A24" s="81" t="s">
        <v>32</v>
      </c>
      <c r="B24" s="81"/>
      <c r="C24" s="81"/>
      <c r="D24" s="86">
        <f>I114+J114+K114</f>
        <v>-794.19</v>
      </c>
      <c r="E24" s="81" t="s">
        <v>33</v>
      </c>
      <c r="F24" s="81"/>
      <c r="G24" s="81"/>
      <c r="H24" s="86">
        <v>794.19</v>
      </c>
      <c r="I24" s="81" t="s">
        <v>34</v>
      </c>
      <c r="J24" s="81"/>
      <c r="K24" s="81"/>
      <c r="L24" s="86">
        <v>794.19</v>
      </c>
      <c r="M24" s="86"/>
      <c r="N24" s="86"/>
    </row>
    <row r="25" spans="1:14" ht="15" customHeight="1" x14ac:dyDescent="0.25">
      <c r="A25" s="81" t="s">
        <v>35</v>
      </c>
      <c r="B25" s="81"/>
      <c r="C25" s="81"/>
      <c r="D25" s="86">
        <v>727.42</v>
      </c>
      <c r="E25" s="81" t="s">
        <v>36</v>
      </c>
      <c r="F25" s="81"/>
      <c r="G25" s="81"/>
      <c r="H25" s="84" t="s">
        <v>37</v>
      </c>
      <c r="I25" s="81" t="s">
        <v>38</v>
      </c>
      <c r="J25" s="81"/>
      <c r="K25" s="81"/>
      <c r="L25" s="84" t="s">
        <v>39</v>
      </c>
      <c r="M25" s="84"/>
      <c r="N25" s="84"/>
    </row>
    <row r="26" spans="1:14" ht="15" customHeight="1" x14ac:dyDescent="0.25">
      <c r="A26" s="81" t="s">
        <v>40</v>
      </c>
      <c r="B26" s="81"/>
      <c r="C26" s="81"/>
      <c r="D26" s="86">
        <v>-1521.61</v>
      </c>
      <c r="E26" s="81" t="s">
        <v>41</v>
      </c>
      <c r="F26" s="81"/>
      <c r="G26" s="81"/>
      <c r="H26" s="84" t="s">
        <v>42</v>
      </c>
      <c r="I26" s="81" t="s">
        <v>43</v>
      </c>
      <c r="J26" s="81"/>
      <c r="K26" s="81"/>
      <c r="L26" s="84" t="s">
        <v>44</v>
      </c>
      <c r="M26" s="84"/>
      <c r="N26" s="84"/>
    </row>
    <row r="28" spans="1:14" ht="15" customHeight="1" x14ac:dyDescent="0.25">
      <c r="A28" s="81" t="s">
        <v>45</v>
      </c>
      <c r="B28" s="81"/>
      <c r="C28" s="81"/>
      <c r="D28" s="86">
        <v>0.47805900000000001</v>
      </c>
      <c r="E28" s="81" t="s">
        <v>46</v>
      </c>
      <c r="F28" s="81"/>
      <c r="G28" s="81"/>
      <c r="H28" s="86">
        <v>-72.199090999999996</v>
      </c>
      <c r="I28" s="81" t="s">
        <v>47</v>
      </c>
      <c r="J28" s="81"/>
      <c r="K28" s="81"/>
      <c r="L28" s="84" t="s">
        <v>48</v>
      </c>
      <c r="M28" s="84"/>
      <c r="N28" s="84"/>
    </row>
    <row r="29" spans="1:14" ht="15" customHeight="1" x14ac:dyDescent="0.25">
      <c r="A29" s="81" t="s">
        <v>49</v>
      </c>
      <c r="B29" s="81"/>
      <c r="C29" s="81"/>
      <c r="D29" s="86">
        <v>-0.64764699999999997</v>
      </c>
      <c r="E29" s="81" t="s">
        <v>50</v>
      </c>
      <c r="F29" s="81"/>
      <c r="G29" s="81"/>
      <c r="H29" s="86">
        <v>-3.7612559999999999</v>
      </c>
      <c r="I29" s="81" t="s">
        <v>51</v>
      </c>
      <c r="J29" s="81"/>
      <c r="K29" s="81"/>
      <c r="L29" s="84" t="s">
        <v>52</v>
      </c>
      <c r="M29" s="84"/>
      <c r="N29" s="84"/>
    </row>
    <row r="30" spans="1:14" ht="15" customHeight="1" x14ac:dyDescent="0.25">
      <c r="A30" s="81" t="s">
        <v>53</v>
      </c>
      <c r="B30" s="81"/>
      <c r="C30" s="81"/>
      <c r="D30" s="84" t="s">
        <v>54</v>
      </c>
      <c r="E30" s="81" t="s">
        <v>55</v>
      </c>
      <c r="F30" s="81"/>
      <c r="G30" s="81"/>
      <c r="H30" s="86">
        <v>-0.78615500000000005</v>
      </c>
      <c r="I30" s="81" t="s">
        <v>56</v>
      </c>
      <c r="J30" s="81"/>
      <c r="K30" s="81"/>
      <c r="L30" s="84" t="s">
        <v>57</v>
      </c>
      <c r="M30" s="84"/>
      <c r="N30" s="84"/>
    </row>
    <row r="31" spans="1:14" ht="15" customHeight="1" x14ac:dyDescent="0.25">
      <c r="A31" s="81" t="s">
        <v>58</v>
      </c>
      <c r="B31" s="81"/>
      <c r="C31" s="81"/>
      <c r="D31" s="84" t="s">
        <v>54</v>
      </c>
      <c r="E31" s="81" t="s">
        <v>59</v>
      </c>
      <c r="F31" s="81"/>
      <c r="G31" s="81"/>
      <c r="H31" s="86">
        <v>216.82960299999999</v>
      </c>
    </row>
    <row r="33" spans="1:14" ht="15" customHeight="1" x14ac:dyDescent="0.25">
      <c r="A33" s="81" t="s">
        <v>60</v>
      </c>
      <c r="B33" s="81"/>
      <c r="C33" s="81"/>
      <c r="D33" s="86">
        <v>0.853487</v>
      </c>
      <c r="E33" s="81" t="s">
        <v>61</v>
      </c>
      <c r="F33" s="81"/>
      <c r="G33" s="81"/>
      <c r="H33" s="86">
        <v>0.54027499999999995</v>
      </c>
      <c r="I33" s="81" t="s">
        <v>62</v>
      </c>
      <c r="J33" s="81"/>
      <c r="K33" s="81"/>
      <c r="L33" s="86">
        <v>0.67697700000000005</v>
      </c>
      <c r="M33" s="86"/>
      <c r="N33" s="86"/>
    </row>
    <row r="34" spans="1:14" ht="15" customHeight="1" x14ac:dyDescent="0.25">
      <c r="A34" s="81" t="s">
        <v>63</v>
      </c>
      <c r="B34" s="81"/>
      <c r="C34" s="81"/>
      <c r="D34" s="84" t="s">
        <v>64</v>
      </c>
      <c r="E34" s="81" t="s">
        <v>65</v>
      </c>
      <c r="F34" s="81"/>
      <c r="G34" s="81"/>
      <c r="H34" s="84" t="s">
        <v>66</v>
      </c>
      <c r="I34" s="81" t="s">
        <v>67</v>
      </c>
      <c r="J34" s="81"/>
      <c r="K34" s="81"/>
      <c r="L34" s="84" t="s">
        <v>68</v>
      </c>
      <c r="M34" s="84"/>
      <c r="N34" s="84"/>
    </row>
    <row r="36" spans="1:14" ht="15" customHeight="1" x14ac:dyDescent="0.25">
      <c r="A36" s="81" t="s">
        <v>69</v>
      </c>
      <c r="B36" s="81"/>
      <c r="C36" s="81"/>
      <c r="D36" s="85">
        <v>11</v>
      </c>
      <c r="E36" s="81" t="s">
        <v>70</v>
      </c>
      <c r="F36" s="81"/>
      <c r="G36" s="81"/>
      <c r="H36" s="84" t="s">
        <v>71</v>
      </c>
      <c r="I36" s="81" t="s">
        <v>72</v>
      </c>
      <c r="J36" s="81"/>
      <c r="K36" s="81"/>
      <c r="L36" s="84" t="s">
        <v>73</v>
      </c>
      <c r="M36" s="84"/>
      <c r="N36" s="84"/>
    </row>
    <row r="37" spans="1:14" ht="15" customHeight="1" x14ac:dyDescent="0.25">
      <c r="A37" s="81" t="s">
        <v>74</v>
      </c>
      <c r="B37" s="81"/>
      <c r="C37" s="81"/>
      <c r="D37" s="85">
        <v>22</v>
      </c>
      <c r="E37" s="81" t="s">
        <v>75</v>
      </c>
      <c r="F37" s="81"/>
      <c r="G37" s="81"/>
      <c r="H37" s="84" t="s">
        <v>76</v>
      </c>
      <c r="I37" s="81" t="s">
        <v>77</v>
      </c>
      <c r="J37" s="81"/>
      <c r="K37" s="81"/>
      <c r="L37" s="84" t="s">
        <v>78</v>
      </c>
      <c r="M37" s="84"/>
      <c r="N37" s="84"/>
    </row>
    <row r="38" spans="1:14" ht="15" customHeight="1" x14ac:dyDescent="0.25">
      <c r="E38" s="81" t="s">
        <v>79</v>
      </c>
      <c r="F38" s="81"/>
      <c r="G38" s="81"/>
      <c r="H38" s="86">
        <v>367.29</v>
      </c>
      <c r="I38" s="81" t="s">
        <v>80</v>
      </c>
      <c r="J38" s="81"/>
      <c r="K38" s="81"/>
      <c r="L38" s="86">
        <v>-255.85</v>
      </c>
      <c r="M38" s="86"/>
      <c r="N38" s="86"/>
    </row>
    <row r="39" spans="1:14" ht="15" customHeight="1" x14ac:dyDescent="0.25">
      <c r="E39" s="81" t="s">
        <v>81</v>
      </c>
      <c r="F39" s="81"/>
      <c r="G39" s="81"/>
      <c r="H39" s="86">
        <v>363.71</v>
      </c>
      <c r="I39" s="81" t="s">
        <v>82</v>
      </c>
      <c r="J39" s="81"/>
      <c r="K39" s="81"/>
      <c r="L39" s="86">
        <v>-166.096667</v>
      </c>
      <c r="M39" s="86"/>
      <c r="N39" s="86"/>
    </row>
    <row r="40" spans="1:14" ht="15" customHeight="1" x14ac:dyDescent="0.25">
      <c r="E40" s="81" t="s">
        <v>83</v>
      </c>
      <c r="F40" s="81"/>
      <c r="G40" s="81"/>
      <c r="H40" s="84" t="s">
        <v>84</v>
      </c>
      <c r="I40" s="81" t="s">
        <v>85</v>
      </c>
      <c r="J40" s="81"/>
      <c r="K40" s="81"/>
      <c r="L40" s="84" t="s">
        <v>86</v>
      </c>
      <c r="M40" s="84"/>
      <c r="N40" s="84"/>
    </row>
    <row r="41" spans="1:14" ht="15" customHeight="1" x14ac:dyDescent="0.25">
      <c r="E41" s="81" t="s">
        <v>87</v>
      </c>
      <c r="F41" s="81"/>
      <c r="G41" s="81"/>
      <c r="H41" s="84" t="s">
        <v>88</v>
      </c>
      <c r="I41" s="81" t="s">
        <v>89</v>
      </c>
      <c r="J41" s="81"/>
      <c r="K41" s="81"/>
      <c r="L41" s="84" t="s">
        <v>90</v>
      </c>
      <c r="M41" s="84"/>
      <c r="N41" s="84"/>
    </row>
    <row r="42" spans="1:14" ht="15" customHeight="1" x14ac:dyDescent="0.25">
      <c r="E42" s="81" t="s">
        <v>91</v>
      </c>
      <c r="F42" s="81"/>
      <c r="G42" s="81"/>
      <c r="H42" s="85">
        <v>1</v>
      </c>
      <c r="I42" s="81" t="s">
        <v>92</v>
      </c>
      <c r="J42" s="81"/>
      <c r="K42" s="81"/>
      <c r="L42" s="85">
        <v>3</v>
      </c>
      <c r="M42" s="85"/>
      <c r="N42" s="85"/>
    </row>
    <row r="65" spans="1:14" ht="19.95" customHeight="1" x14ac:dyDescent="0.25">
      <c r="A65" s="80" t="s">
        <v>93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1:14" ht="19.95" customHeight="1" x14ac:dyDescent="0.25">
      <c r="A66" s="5" t="s">
        <v>94</v>
      </c>
      <c r="B66" s="5" t="s">
        <v>95</v>
      </c>
      <c r="C66" s="5" t="s">
        <v>96</v>
      </c>
      <c r="D66" s="5" t="s">
        <v>97</v>
      </c>
      <c r="E66" s="87" t="s">
        <v>98</v>
      </c>
      <c r="F66" s="87"/>
      <c r="G66" s="5" t="s">
        <v>99</v>
      </c>
      <c r="H66" s="5" t="s">
        <v>100</v>
      </c>
      <c r="I66" s="5" t="s">
        <v>101</v>
      </c>
      <c r="J66" s="87" t="s">
        <v>102</v>
      </c>
      <c r="K66" s="87"/>
      <c r="L66" s="5" t="s">
        <v>103</v>
      </c>
      <c r="M66" s="87" t="s">
        <v>104</v>
      </c>
      <c r="N66" s="87"/>
    </row>
    <row r="67" spans="1:14" ht="15" customHeight="1" x14ac:dyDescent="0.25">
      <c r="A67" s="6" t="s">
        <v>105</v>
      </c>
      <c r="B67" s="7">
        <v>2</v>
      </c>
      <c r="C67" s="6" t="s">
        <v>6</v>
      </c>
      <c r="D67" s="6" t="s">
        <v>106</v>
      </c>
      <c r="E67" s="88" t="s">
        <v>107</v>
      </c>
      <c r="F67" s="88"/>
      <c r="G67" s="8">
        <v>0</v>
      </c>
      <c r="H67" s="8">
        <v>1.0415099999999999</v>
      </c>
      <c r="I67" s="8">
        <v>1.03833</v>
      </c>
      <c r="J67" s="88" t="s">
        <v>105</v>
      </c>
      <c r="K67" s="88"/>
      <c r="L67" s="6" t="s">
        <v>108</v>
      </c>
      <c r="M67" s="88"/>
      <c r="N67" s="88"/>
    </row>
    <row r="68" spans="1:14" ht="15" customHeight="1" x14ac:dyDescent="0.25">
      <c r="A68" s="1" t="s">
        <v>109</v>
      </c>
      <c r="B68" s="9">
        <v>3</v>
      </c>
      <c r="C68" s="1" t="s">
        <v>6</v>
      </c>
      <c r="D68" s="1" t="s">
        <v>110</v>
      </c>
      <c r="E68" s="81" t="s">
        <v>107</v>
      </c>
      <c r="F68" s="81"/>
      <c r="G68" s="10">
        <v>0</v>
      </c>
      <c r="H68" s="1"/>
      <c r="I68" s="1"/>
      <c r="J68" s="81" t="s">
        <v>109</v>
      </c>
      <c r="K68" s="81"/>
      <c r="L68" s="1" t="s">
        <v>108</v>
      </c>
      <c r="M68" s="81" t="s">
        <v>111</v>
      </c>
      <c r="N68" s="81"/>
    </row>
    <row r="69" spans="1:14" ht="15" customHeight="1" x14ac:dyDescent="0.25">
      <c r="A69" s="6" t="s">
        <v>112</v>
      </c>
      <c r="B69" s="7">
        <v>4</v>
      </c>
      <c r="C69" s="6" t="s">
        <v>6</v>
      </c>
      <c r="D69" s="6" t="s">
        <v>110</v>
      </c>
      <c r="E69" s="88" t="s">
        <v>113</v>
      </c>
      <c r="F69" s="88"/>
      <c r="G69" s="8">
        <v>0</v>
      </c>
      <c r="H69" s="8">
        <v>1.04992</v>
      </c>
      <c r="I69" s="8">
        <v>1.05481</v>
      </c>
      <c r="J69" s="88" t="s">
        <v>112</v>
      </c>
      <c r="K69" s="88"/>
      <c r="L69" s="6" t="s">
        <v>108</v>
      </c>
      <c r="M69" s="88"/>
      <c r="N69" s="88"/>
    </row>
    <row r="70" spans="1:14" ht="15" customHeight="1" x14ac:dyDescent="0.25">
      <c r="A70" s="1" t="s">
        <v>114</v>
      </c>
      <c r="B70" s="9">
        <v>5</v>
      </c>
      <c r="C70" s="1" t="s">
        <v>6</v>
      </c>
      <c r="D70" s="1" t="s">
        <v>106</v>
      </c>
      <c r="E70" s="81" t="s">
        <v>113</v>
      </c>
      <c r="F70" s="81"/>
      <c r="G70" s="10">
        <v>0</v>
      </c>
      <c r="H70" s="1"/>
      <c r="I70" s="1"/>
      <c r="J70" s="81" t="s">
        <v>114</v>
      </c>
      <c r="K70" s="81"/>
      <c r="L70" s="1" t="s">
        <v>108</v>
      </c>
      <c r="M70" s="81" t="s">
        <v>115</v>
      </c>
      <c r="N70" s="81"/>
    </row>
    <row r="71" spans="1:14" ht="15" customHeight="1" x14ac:dyDescent="0.25">
      <c r="A71" s="6" t="s">
        <v>116</v>
      </c>
      <c r="B71" s="7">
        <v>6</v>
      </c>
      <c r="C71" s="6" t="s">
        <v>6</v>
      </c>
      <c r="D71" s="6" t="s">
        <v>110</v>
      </c>
      <c r="E71" s="88" t="s">
        <v>117</v>
      </c>
      <c r="F71" s="88"/>
      <c r="G71" s="8">
        <v>0</v>
      </c>
      <c r="H71" s="8">
        <v>1.08342</v>
      </c>
      <c r="I71" s="8">
        <v>1.0876300000000001</v>
      </c>
      <c r="J71" s="88" t="s">
        <v>116</v>
      </c>
      <c r="K71" s="88"/>
      <c r="L71" s="6" t="s">
        <v>108</v>
      </c>
      <c r="M71" s="88"/>
      <c r="N71" s="88"/>
    </row>
    <row r="72" spans="1:14" ht="15" customHeight="1" x14ac:dyDescent="0.25">
      <c r="A72" s="1" t="s">
        <v>118</v>
      </c>
      <c r="B72" s="9">
        <v>7</v>
      </c>
      <c r="C72" s="1" t="s">
        <v>6</v>
      </c>
      <c r="D72" s="1" t="s">
        <v>106</v>
      </c>
      <c r="E72" s="81" t="s">
        <v>117</v>
      </c>
      <c r="F72" s="81"/>
      <c r="G72" s="10">
        <v>0</v>
      </c>
      <c r="H72" s="1"/>
      <c r="I72" s="1"/>
      <c r="J72" s="81" t="s">
        <v>118</v>
      </c>
      <c r="K72" s="81"/>
      <c r="L72" s="1" t="s">
        <v>108</v>
      </c>
      <c r="M72" s="81" t="s">
        <v>119</v>
      </c>
      <c r="N72" s="81"/>
    </row>
    <row r="73" spans="1:14" ht="15" customHeight="1" x14ac:dyDescent="0.25">
      <c r="A73" s="6" t="s">
        <v>120</v>
      </c>
      <c r="B73" s="7">
        <v>8</v>
      </c>
      <c r="C73" s="6" t="s">
        <v>6</v>
      </c>
      <c r="D73" s="6" t="s">
        <v>106</v>
      </c>
      <c r="E73" s="88" t="s">
        <v>121</v>
      </c>
      <c r="F73" s="88"/>
      <c r="G73" s="8">
        <v>0</v>
      </c>
      <c r="H73" s="8">
        <v>1.0839099999999999</v>
      </c>
      <c r="I73" s="8">
        <v>1.0799799999999999</v>
      </c>
      <c r="J73" s="88" t="s">
        <v>120</v>
      </c>
      <c r="K73" s="88"/>
      <c r="L73" s="6" t="s">
        <v>108</v>
      </c>
      <c r="M73" s="88"/>
      <c r="N73" s="88"/>
    </row>
    <row r="74" spans="1:14" ht="15" customHeight="1" x14ac:dyDescent="0.25">
      <c r="A74" s="1" t="s">
        <v>122</v>
      </c>
      <c r="B74" s="9">
        <v>9</v>
      </c>
      <c r="C74" s="1" t="s">
        <v>6</v>
      </c>
      <c r="D74" s="1" t="s">
        <v>110</v>
      </c>
      <c r="E74" s="81" t="s">
        <v>121</v>
      </c>
      <c r="F74" s="81"/>
      <c r="G74" s="10">
        <v>0</v>
      </c>
      <c r="H74" s="1"/>
      <c r="I74" s="1"/>
      <c r="J74" s="81" t="s">
        <v>122</v>
      </c>
      <c r="K74" s="81"/>
      <c r="L74" s="1" t="s">
        <v>108</v>
      </c>
      <c r="M74" s="81" t="s">
        <v>123</v>
      </c>
      <c r="N74" s="81"/>
    </row>
    <row r="75" spans="1:14" ht="15" customHeight="1" x14ac:dyDescent="0.25">
      <c r="A75" s="6" t="s">
        <v>124</v>
      </c>
      <c r="B75" s="7">
        <v>10</v>
      </c>
      <c r="C75" s="6" t="s">
        <v>6</v>
      </c>
      <c r="D75" s="6" t="s">
        <v>110</v>
      </c>
      <c r="E75" s="88" t="s">
        <v>125</v>
      </c>
      <c r="F75" s="88"/>
      <c r="G75" s="8">
        <v>0</v>
      </c>
      <c r="H75" s="8">
        <v>1.0866100000000001</v>
      </c>
      <c r="I75" s="8">
        <v>1.0927800000000001</v>
      </c>
      <c r="J75" s="88" t="s">
        <v>124</v>
      </c>
      <c r="K75" s="88"/>
      <c r="L75" s="6" t="s">
        <v>108</v>
      </c>
      <c r="M75" s="88"/>
      <c r="N75" s="88"/>
    </row>
    <row r="76" spans="1:14" ht="15" customHeight="1" x14ac:dyDescent="0.25">
      <c r="A76" s="1" t="s">
        <v>126</v>
      </c>
      <c r="B76" s="9">
        <v>11</v>
      </c>
      <c r="C76" s="1" t="s">
        <v>6</v>
      </c>
      <c r="D76" s="1" t="s">
        <v>106</v>
      </c>
      <c r="E76" s="81" t="s">
        <v>125</v>
      </c>
      <c r="F76" s="81"/>
      <c r="G76" s="10">
        <v>0</v>
      </c>
      <c r="H76" s="1"/>
      <c r="I76" s="1"/>
      <c r="J76" s="81" t="s">
        <v>126</v>
      </c>
      <c r="K76" s="81"/>
      <c r="L76" s="1" t="s">
        <v>108</v>
      </c>
      <c r="M76" s="81" t="s">
        <v>127</v>
      </c>
      <c r="N76" s="81"/>
    </row>
    <row r="77" spans="1:14" ht="15" customHeight="1" x14ac:dyDescent="0.25">
      <c r="A77" s="6" t="s">
        <v>128</v>
      </c>
      <c r="B77" s="7">
        <v>12</v>
      </c>
      <c r="C77" s="6" t="s">
        <v>6</v>
      </c>
      <c r="D77" s="6" t="s">
        <v>106</v>
      </c>
      <c r="E77" s="88" t="s">
        <v>129</v>
      </c>
      <c r="F77" s="88"/>
      <c r="G77" s="8">
        <v>0</v>
      </c>
      <c r="H77" s="8">
        <v>1.08813</v>
      </c>
      <c r="I77" s="8">
        <v>1.0842099999999999</v>
      </c>
      <c r="J77" s="88" t="s">
        <v>128</v>
      </c>
      <c r="K77" s="88"/>
      <c r="L77" s="6" t="s">
        <v>108</v>
      </c>
      <c r="M77" s="88"/>
      <c r="N77" s="88"/>
    </row>
    <row r="78" spans="1:14" ht="15" customHeight="1" x14ac:dyDescent="0.25">
      <c r="A78" s="1" t="s">
        <v>130</v>
      </c>
      <c r="B78" s="9">
        <v>13</v>
      </c>
      <c r="C78" s="1" t="s">
        <v>6</v>
      </c>
      <c r="D78" s="1" t="s">
        <v>110</v>
      </c>
      <c r="E78" s="81" t="s">
        <v>129</v>
      </c>
      <c r="F78" s="81"/>
      <c r="G78" s="10">
        <v>0</v>
      </c>
      <c r="H78" s="1"/>
      <c r="I78" s="1"/>
      <c r="J78" s="81" t="s">
        <v>130</v>
      </c>
      <c r="K78" s="81"/>
      <c r="L78" s="1" t="s">
        <v>108</v>
      </c>
      <c r="M78" s="81" t="s">
        <v>131</v>
      </c>
      <c r="N78" s="81"/>
    </row>
    <row r="79" spans="1:14" ht="15" customHeight="1" x14ac:dyDescent="0.25">
      <c r="A79" s="6" t="s">
        <v>132</v>
      </c>
      <c r="B79" s="7">
        <v>14</v>
      </c>
      <c r="C79" s="6" t="s">
        <v>6</v>
      </c>
      <c r="D79" s="6" t="s">
        <v>106</v>
      </c>
      <c r="E79" s="88" t="s">
        <v>133</v>
      </c>
      <c r="F79" s="88"/>
      <c r="G79" s="8">
        <v>0</v>
      </c>
      <c r="H79" s="8">
        <v>1.0853999999999999</v>
      </c>
      <c r="I79" s="8">
        <v>1.0817300000000001</v>
      </c>
      <c r="J79" s="88" t="s">
        <v>132</v>
      </c>
      <c r="K79" s="88"/>
      <c r="L79" s="6" t="s">
        <v>108</v>
      </c>
      <c r="M79" s="88"/>
      <c r="N79" s="88"/>
    </row>
    <row r="80" spans="1:14" ht="15" customHeight="1" x14ac:dyDescent="0.25">
      <c r="A80" s="1" t="s">
        <v>134</v>
      </c>
      <c r="B80" s="9">
        <v>15</v>
      </c>
      <c r="C80" s="1" t="s">
        <v>6</v>
      </c>
      <c r="D80" s="1" t="s">
        <v>110</v>
      </c>
      <c r="E80" s="81" t="s">
        <v>133</v>
      </c>
      <c r="F80" s="81"/>
      <c r="G80" s="10">
        <v>0</v>
      </c>
      <c r="H80" s="1"/>
      <c r="I80" s="1"/>
      <c r="J80" s="81" t="s">
        <v>134</v>
      </c>
      <c r="K80" s="81"/>
      <c r="L80" s="1" t="s">
        <v>108</v>
      </c>
      <c r="M80" s="81" t="s">
        <v>135</v>
      </c>
      <c r="N80" s="81"/>
    </row>
    <row r="81" spans="1:16" ht="15" customHeight="1" x14ac:dyDescent="0.25">
      <c r="A81" s="6" t="s">
        <v>136</v>
      </c>
      <c r="B81" s="7">
        <v>16</v>
      </c>
      <c r="C81" s="6" t="s">
        <v>6</v>
      </c>
      <c r="D81" s="6" t="s">
        <v>106</v>
      </c>
      <c r="E81" s="88" t="s">
        <v>137</v>
      </c>
      <c r="F81" s="88"/>
      <c r="G81" s="8">
        <v>0</v>
      </c>
      <c r="H81" s="8">
        <v>1.0888</v>
      </c>
      <c r="I81" s="8">
        <v>1.0859000000000001</v>
      </c>
      <c r="J81" s="88" t="s">
        <v>136</v>
      </c>
      <c r="K81" s="88"/>
      <c r="L81" s="6" t="s">
        <v>108</v>
      </c>
      <c r="M81" s="88"/>
      <c r="N81" s="88"/>
    </row>
    <row r="82" spans="1:16" ht="15" customHeight="1" x14ac:dyDescent="0.25">
      <c r="A82" s="1" t="s">
        <v>138</v>
      </c>
      <c r="B82" s="9">
        <v>17</v>
      </c>
      <c r="C82" s="1" t="s">
        <v>6</v>
      </c>
      <c r="D82" s="1" t="s">
        <v>110</v>
      </c>
      <c r="E82" s="81" t="s">
        <v>137</v>
      </c>
      <c r="F82" s="81"/>
      <c r="G82" s="10">
        <v>0</v>
      </c>
      <c r="H82" s="1"/>
      <c r="I82" s="1"/>
      <c r="J82" s="81" t="s">
        <v>138</v>
      </c>
      <c r="K82" s="81"/>
      <c r="L82" s="1" t="s">
        <v>108</v>
      </c>
      <c r="M82" s="81" t="s">
        <v>139</v>
      </c>
      <c r="N82" s="81"/>
    </row>
    <row r="83" spans="1:16" ht="15" customHeight="1" x14ac:dyDescent="0.25">
      <c r="A83" s="6" t="s">
        <v>140</v>
      </c>
      <c r="B83" s="7">
        <v>18</v>
      </c>
      <c r="C83" s="6" t="s">
        <v>6</v>
      </c>
      <c r="D83" s="6" t="s">
        <v>106</v>
      </c>
      <c r="E83" s="88" t="s">
        <v>141</v>
      </c>
      <c r="F83" s="88"/>
      <c r="G83" s="8">
        <v>0</v>
      </c>
      <c r="H83" s="8">
        <v>1.0894600000000001</v>
      </c>
      <c r="I83" s="8">
        <v>1.08569</v>
      </c>
      <c r="J83" s="88" t="s">
        <v>140</v>
      </c>
      <c r="K83" s="88"/>
      <c r="L83" s="6" t="s">
        <v>108</v>
      </c>
      <c r="M83" s="88"/>
      <c r="N83" s="88"/>
    </row>
    <row r="84" spans="1:16" ht="15" customHeight="1" x14ac:dyDescent="0.25">
      <c r="A84" s="1" t="s">
        <v>142</v>
      </c>
      <c r="B84" s="9">
        <v>19</v>
      </c>
      <c r="C84" s="1" t="s">
        <v>6</v>
      </c>
      <c r="D84" s="1" t="s">
        <v>110</v>
      </c>
      <c r="E84" s="81" t="s">
        <v>141</v>
      </c>
      <c r="F84" s="81"/>
      <c r="G84" s="10">
        <v>0</v>
      </c>
      <c r="H84" s="1"/>
      <c r="I84" s="1"/>
      <c r="J84" s="81" t="s">
        <v>142</v>
      </c>
      <c r="K84" s="81"/>
      <c r="L84" s="1" t="s">
        <v>108</v>
      </c>
      <c r="M84" s="81" t="s">
        <v>143</v>
      </c>
      <c r="N84" s="81"/>
    </row>
    <row r="85" spans="1:16" ht="15" customHeight="1" x14ac:dyDescent="0.25">
      <c r="A85" s="6" t="s">
        <v>144</v>
      </c>
      <c r="B85" s="7">
        <v>20</v>
      </c>
      <c r="C85" s="6" t="s">
        <v>6</v>
      </c>
      <c r="D85" s="6" t="s">
        <v>106</v>
      </c>
      <c r="E85" s="88" t="s">
        <v>145</v>
      </c>
      <c r="F85" s="88"/>
      <c r="G85" s="8">
        <v>0</v>
      </c>
      <c r="H85" s="8">
        <v>1.07988</v>
      </c>
      <c r="I85" s="8">
        <v>1.07711</v>
      </c>
      <c r="J85" s="88" t="s">
        <v>144</v>
      </c>
      <c r="K85" s="88"/>
      <c r="L85" s="6" t="s">
        <v>108</v>
      </c>
      <c r="M85" s="88"/>
      <c r="N85" s="88"/>
    </row>
    <row r="86" spans="1:16" ht="15" customHeight="1" x14ac:dyDescent="0.25">
      <c r="A86" s="1" t="s">
        <v>146</v>
      </c>
      <c r="B86" s="9">
        <v>21</v>
      </c>
      <c r="C86" s="1" t="s">
        <v>6</v>
      </c>
      <c r="D86" s="1" t="s">
        <v>110</v>
      </c>
      <c r="E86" s="81" t="s">
        <v>145</v>
      </c>
      <c r="F86" s="81"/>
      <c r="G86" s="10">
        <v>0</v>
      </c>
      <c r="H86" s="1"/>
      <c r="I86" s="1"/>
      <c r="J86" s="81" t="s">
        <v>146</v>
      </c>
      <c r="K86" s="81"/>
      <c r="L86" s="1" t="s">
        <v>108</v>
      </c>
      <c r="M86" s="81" t="s">
        <v>147</v>
      </c>
      <c r="N86" s="81"/>
    </row>
    <row r="87" spans="1:16" ht="15" customHeight="1" x14ac:dyDescent="0.25">
      <c r="A87" s="6" t="s">
        <v>148</v>
      </c>
      <c r="B87" s="7">
        <v>22</v>
      </c>
      <c r="C87" s="6" t="s">
        <v>6</v>
      </c>
      <c r="D87" s="6" t="s">
        <v>106</v>
      </c>
      <c r="E87" s="88" t="s">
        <v>149</v>
      </c>
      <c r="F87" s="88"/>
      <c r="G87" s="8">
        <v>0</v>
      </c>
      <c r="H87" s="8">
        <v>1.0779799999999999</v>
      </c>
      <c r="I87" s="8">
        <v>1.0742499999999999</v>
      </c>
      <c r="J87" s="88" t="s">
        <v>148</v>
      </c>
      <c r="K87" s="88"/>
      <c r="L87" s="6" t="s">
        <v>108</v>
      </c>
      <c r="M87" s="88"/>
      <c r="N87" s="88"/>
    </row>
    <row r="88" spans="1:16" ht="15" customHeight="1" x14ac:dyDescent="0.25">
      <c r="A88" s="1" t="s">
        <v>150</v>
      </c>
      <c r="B88" s="9">
        <v>23</v>
      </c>
      <c r="C88" s="1" t="s">
        <v>6</v>
      </c>
      <c r="D88" s="1" t="s">
        <v>110</v>
      </c>
      <c r="E88" s="81" t="s">
        <v>149</v>
      </c>
      <c r="F88" s="81"/>
      <c r="G88" s="10">
        <v>0</v>
      </c>
      <c r="H88" s="1"/>
      <c r="I88" s="1"/>
      <c r="J88" s="81" t="s">
        <v>150</v>
      </c>
      <c r="K88" s="81"/>
      <c r="L88" s="1" t="s">
        <v>108</v>
      </c>
      <c r="M88" s="81" t="s">
        <v>151</v>
      </c>
      <c r="N88" s="81"/>
    </row>
    <row r="89" spans="1:16" ht="19.95" customHeight="1" x14ac:dyDescent="0.25">
      <c r="A89" s="89" t="s">
        <v>152</v>
      </c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</row>
    <row r="90" spans="1:16" ht="19.95" customHeight="1" x14ac:dyDescent="0.25">
      <c r="A90" s="5" t="s">
        <v>102</v>
      </c>
      <c r="B90" s="5" t="s">
        <v>153</v>
      </c>
      <c r="C90" s="5" t="s">
        <v>96</v>
      </c>
      <c r="D90" s="5" t="s">
        <v>97</v>
      </c>
      <c r="E90" s="5" t="s">
        <v>154</v>
      </c>
      <c r="F90" s="5" t="s">
        <v>98</v>
      </c>
      <c r="G90" s="5" t="s">
        <v>99</v>
      </c>
      <c r="H90" s="5" t="s">
        <v>95</v>
      </c>
      <c r="I90" s="5" t="s">
        <v>155</v>
      </c>
      <c r="J90" s="5" t="s">
        <v>156</v>
      </c>
      <c r="K90" s="5" t="s">
        <v>157</v>
      </c>
      <c r="L90" s="5" t="s">
        <v>158</v>
      </c>
      <c r="M90" s="87" t="s">
        <v>104</v>
      </c>
      <c r="N90" s="87"/>
      <c r="P90">
        <v>25000</v>
      </c>
    </row>
    <row r="91" spans="1:16" ht="15" customHeight="1" x14ac:dyDescent="0.25">
      <c r="A91" s="6" t="s">
        <v>159</v>
      </c>
      <c r="B91" s="7">
        <v>1</v>
      </c>
      <c r="C91" s="6"/>
      <c r="D91" s="6" t="s">
        <v>160</v>
      </c>
      <c r="E91" s="6"/>
      <c r="F91" s="6"/>
      <c r="G91" s="6"/>
      <c r="H91" s="6"/>
      <c r="I91" s="11">
        <v>0</v>
      </c>
      <c r="J91" s="11">
        <v>0</v>
      </c>
      <c r="K91" s="11">
        <v>25000</v>
      </c>
      <c r="L91" s="11">
        <v>25000</v>
      </c>
      <c r="M91" s="88"/>
      <c r="N91" s="88"/>
    </row>
    <row r="92" spans="1:16" ht="15" customHeight="1" x14ac:dyDescent="0.25">
      <c r="A92" s="1" t="s">
        <v>105</v>
      </c>
      <c r="B92" s="9">
        <v>2</v>
      </c>
      <c r="C92" s="1" t="s">
        <v>6</v>
      </c>
      <c r="D92" s="1" t="s">
        <v>106</v>
      </c>
      <c r="E92" s="1" t="s">
        <v>161</v>
      </c>
      <c r="F92" s="1" t="s">
        <v>162</v>
      </c>
      <c r="G92" s="10">
        <v>1.0402100000000001</v>
      </c>
      <c r="H92" s="9">
        <v>2</v>
      </c>
      <c r="I92" s="12">
        <v>-2.69</v>
      </c>
      <c r="J92" s="12">
        <v>0</v>
      </c>
      <c r="K92" s="12">
        <v>0</v>
      </c>
      <c r="L92" s="12">
        <v>24997.31</v>
      </c>
      <c r="M92" s="81"/>
      <c r="N92" s="81"/>
    </row>
    <row r="93" spans="1:16" ht="15" customHeight="1" x14ac:dyDescent="0.25">
      <c r="A93" s="6" t="s">
        <v>109</v>
      </c>
      <c r="B93" s="7">
        <v>3</v>
      </c>
      <c r="C93" s="6" t="s">
        <v>6</v>
      </c>
      <c r="D93" s="6" t="s">
        <v>110</v>
      </c>
      <c r="E93" s="6" t="s">
        <v>163</v>
      </c>
      <c r="F93" s="6" t="s">
        <v>162</v>
      </c>
      <c r="G93" s="8">
        <v>1.0415099999999999</v>
      </c>
      <c r="H93" s="7">
        <v>3</v>
      </c>
      <c r="I93" s="11">
        <v>-2.69</v>
      </c>
      <c r="J93" s="11">
        <v>0</v>
      </c>
      <c r="K93" s="11">
        <v>-232.7</v>
      </c>
      <c r="L93" s="11">
        <v>24761.919999999998</v>
      </c>
      <c r="M93" s="88" t="s">
        <v>111</v>
      </c>
      <c r="N93" s="88"/>
      <c r="P93" s="11">
        <f>(K93/P$90)*100</f>
        <v>-0.93080000000000007</v>
      </c>
    </row>
    <row r="94" spans="1:16" ht="15" customHeight="1" x14ac:dyDescent="0.25">
      <c r="A94" s="1" t="s">
        <v>112</v>
      </c>
      <c r="B94" s="9">
        <v>4</v>
      </c>
      <c r="C94" s="1" t="s">
        <v>6</v>
      </c>
      <c r="D94" s="1" t="s">
        <v>110</v>
      </c>
      <c r="E94" s="1" t="s">
        <v>161</v>
      </c>
      <c r="F94" s="1" t="s">
        <v>164</v>
      </c>
      <c r="G94" s="10">
        <v>1.0518799999999999</v>
      </c>
      <c r="H94" s="9">
        <v>4</v>
      </c>
      <c r="I94" s="12">
        <v>-1.89</v>
      </c>
      <c r="J94" s="12">
        <v>0</v>
      </c>
      <c r="K94" s="12">
        <v>0</v>
      </c>
      <c r="L94" s="12">
        <v>24760.03</v>
      </c>
      <c r="M94" s="81"/>
      <c r="N94" s="81"/>
      <c r="P94" s="11"/>
    </row>
    <row r="95" spans="1:16" ht="15" customHeight="1" x14ac:dyDescent="0.25">
      <c r="A95" s="6" t="s">
        <v>114</v>
      </c>
      <c r="B95" s="7">
        <v>5</v>
      </c>
      <c r="C95" s="6" t="s">
        <v>6</v>
      </c>
      <c r="D95" s="6" t="s">
        <v>106</v>
      </c>
      <c r="E95" s="6" t="s">
        <v>163</v>
      </c>
      <c r="F95" s="6" t="s">
        <v>164</v>
      </c>
      <c r="G95" s="8">
        <v>1.05481</v>
      </c>
      <c r="H95" s="7">
        <v>5</v>
      </c>
      <c r="I95" s="11">
        <v>-1.89</v>
      </c>
      <c r="J95" s="11">
        <v>0</v>
      </c>
      <c r="K95" s="11">
        <v>369.18</v>
      </c>
      <c r="L95" s="11">
        <v>25127.32</v>
      </c>
      <c r="M95" s="88" t="s">
        <v>115</v>
      </c>
      <c r="N95" s="88"/>
      <c r="P95" s="11">
        <f t="shared" ref="P95:P113" si="0">(K95/P$90)*100</f>
        <v>1.47672</v>
      </c>
    </row>
    <row r="96" spans="1:16" ht="15" customHeight="1" x14ac:dyDescent="0.25">
      <c r="A96" s="1" t="s">
        <v>116</v>
      </c>
      <c r="B96" s="9">
        <v>6</v>
      </c>
      <c r="C96" s="1" t="s">
        <v>6</v>
      </c>
      <c r="D96" s="1" t="s">
        <v>110</v>
      </c>
      <c r="E96" s="1" t="s">
        <v>161</v>
      </c>
      <c r="F96" s="1" t="s">
        <v>165</v>
      </c>
      <c r="G96" s="10">
        <v>1.0851</v>
      </c>
      <c r="H96" s="9">
        <v>6</v>
      </c>
      <c r="I96" s="12">
        <v>-2.2799999999999998</v>
      </c>
      <c r="J96" s="12">
        <v>0</v>
      </c>
      <c r="K96" s="12">
        <v>0</v>
      </c>
      <c r="L96" s="12">
        <v>25125.040000000001</v>
      </c>
      <c r="M96" s="81"/>
      <c r="N96" s="81"/>
      <c r="P96" s="11"/>
    </row>
    <row r="97" spans="1:16" ht="15" customHeight="1" x14ac:dyDescent="0.25">
      <c r="A97" s="6" t="s">
        <v>118</v>
      </c>
      <c r="B97" s="7">
        <v>7</v>
      </c>
      <c r="C97" s="6" t="s">
        <v>6</v>
      </c>
      <c r="D97" s="6" t="s">
        <v>106</v>
      </c>
      <c r="E97" s="6" t="s">
        <v>163</v>
      </c>
      <c r="F97" s="6" t="s">
        <v>165</v>
      </c>
      <c r="G97" s="8">
        <v>1.0851</v>
      </c>
      <c r="H97" s="7">
        <v>7</v>
      </c>
      <c r="I97" s="11">
        <v>-2.2799999999999998</v>
      </c>
      <c r="J97" s="11">
        <v>0</v>
      </c>
      <c r="K97" s="11">
        <v>0</v>
      </c>
      <c r="L97" s="11">
        <v>25122.76</v>
      </c>
      <c r="M97" s="88" t="s">
        <v>119</v>
      </c>
      <c r="N97" s="88"/>
      <c r="P97" s="11">
        <f t="shared" si="0"/>
        <v>0</v>
      </c>
    </row>
    <row r="98" spans="1:16" ht="15" customHeight="1" x14ac:dyDescent="0.25">
      <c r="A98" s="1" t="s">
        <v>120</v>
      </c>
      <c r="B98" s="9">
        <v>8</v>
      </c>
      <c r="C98" s="1" t="s">
        <v>6</v>
      </c>
      <c r="D98" s="1" t="s">
        <v>106</v>
      </c>
      <c r="E98" s="1" t="s">
        <v>161</v>
      </c>
      <c r="F98" s="1" t="s">
        <v>166</v>
      </c>
      <c r="G98" s="10">
        <v>1.0823199999999999</v>
      </c>
      <c r="H98" s="9">
        <v>8</v>
      </c>
      <c r="I98" s="12">
        <v>-2.25</v>
      </c>
      <c r="J98" s="12">
        <v>0</v>
      </c>
      <c r="K98" s="12">
        <v>0</v>
      </c>
      <c r="L98" s="12">
        <v>25120.51</v>
      </c>
      <c r="M98" s="81"/>
      <c r="N98" s="81"/>
      <c r="P98" s="11"/>
    </row>
    <row r="99" spans="1:16" ht="15" customHeight="1" x14ac:dyDescent="0.25">
      <c r="A99" s="6" t="s">
        <v>122</v>
      </c>
      <c r="B99" s="7">
        <v>9</v>
      </c>
      <c r="C99" s="6" t="s">
        <v>6</v>
      </c>
      <c r="D99" s="6" t="s">
        <v>110</v>
      </c>
      <c r="E99" s="6" t="s">
        <v>163</v>
      </c>
      <c r="F99" s="6" t="s">
        <v>166</v>
      </c>
      <c r="G99" s="8">
        <v>1.0823199999999999</v>
      </c>
      <c r="H99" s="7">
        <v>9</v>
      </c>
      <c r="I99" s="11">
        <v>-2.25</v>
      </c>
      <c r="J99" s="11">
        <v>0</v>
      </c>
      <c r="K99" s="11">
        <v>0</v>
      </c>
      <c r="L99" s="11">
        <v>25118.26</v>
      </c>
      <c r="M99" s="88" t="s">
        <v>123</v>
      </c>
      <c r="N99" s="88"/>
      <c r="P99" s="11">
        <f t="shared" si="0"/>
        <v>0</v>
      </c>
    </row>
    <row r="100" spans="1:16" ht="15" customHeight="1" x14ac:dyDescent="0.25">
      <c r="A100" s="1" t="s">
        <v>124</v>
      </c>
      <c r="B100" s="9">
        <v>10</v>
      </c>
      <c r="C100" s="1" t="s">
        <v>6</v>
      </c>
      <c r="D100" s="1" t="s">
        <v>110</v>
      </c>
      <c r="E100" s="1" t="s">
        <v>161</v>
      </c>
      <c r="F100" s="1" t="s">
        <v>167</v>
      </c>
      <c r="G100" s="10">
        <v>1.08908</v>
      </c>
      <c r="H100" s="9">
        <v>10</v>
      </c>
      <c r="I100" s="12">
        <v>-1.55</v>
      </c>
      <c r="J100" s="12">
        <v>0</v>
      </c>
      <c r="K100" s="12">
        <v>0</v>
      </c>
      <c r="L100" s="12">
        <v>25116.71</v>
      </c>
      <c r="M100" s="81"/>
      <c r="N100" s="81"/>
      <c r="P100" s="11"/>
    </row>
    <row r="101" spans="1:16" ht="15" customHeight="1" x14ac:dyDescent="0.25">
      <c r="A101" s="6" t="s">
        <v>126</v>
      </c>
      <c r="B101" s="7">
        <v>11</v>
      </c>
      <c r="C101" s="6" t="s">
        <v>6</v>
      </c>
      <c r="D101" s="6" t="s">
        <v>106</v>
      </c>
      <c r="E101" s="6" t="s">
        <v>163</v>
      </c>
      <c r="F101" s="6" t="s">
        <v>167</v>
      </c>
      <c r="G101" s="8">
        <v>1.08908</v>
      </c>
      <c r="H101" s="7">
        <v>11</v>
      </c>
      <c r="I101" s="11">
        <v>-1.55</v>
      </c>
      <c r="J101" s="11">
        <v>0</v>
      </c>
      <c r="K101" s="11">
        <v>0</v>
      </c>
      <c r="L101" s="11">
        <v>25115.16</v>
      </c>
      <c r="M101" s="88" t="s">
        <v>127</v>
      </c>
      <c r="N101" s="88"/>
      <c r="P101" s="11">
        <f t="shared" si="0"/>
        <v>0</v>
      </c>
    </row>
    <row r="102" spans="1:16" ht="15" customHeight="1" x14ac:dyDescent="0.25">
      <c r="A102" s="1" t="s">
        <v>128</v>
      </c>
      <c r="B102" s="9">
        <v>12</v>
      </c>
      <c r="C102" s="1" t="s">
        <v>6</v>
      </c>
      <c r="D102" s="1" t="s">
        <v>106</v>
      </c>
      <c r="E102" s="1" t="s">
        <v>161</v>
      </c>
      <c r="F102" s="1" t="s">
        <v>168</v>
      </c>
      <c r="G102" s="10">
        <v>1.0865400000000001</v>
      </c>
      <c r="H102" s="9">
        <v>12</v>
      </c>
      <c r="I102" s="12">
        <v>-2.36</v>
      </c>
      <c r="J102" s="12">
        <v>0</v>
      </c>
      <c r="K102" s="12">
        <v>0</v>
      </c>
      <c r="L102" s="12">
        <v>25112.799999999999</v>
      </c>
      <c r="M102" s="81"/>
      <c r="N102" s="81"/>
      <c r="P102" s="11"/>
    </row>
    <row r="103" spans="1:16" ht="15" customHeight="1" x14ac:dyDescent="0.25">
      <c r="A103" s="6" t="s">
        <v>130</v>
      </c>
      <c r="B103" s="7">
        <v>13</v>
      </c>
      <c r="C103" s="6" t="s">
        <v>6</v>
      </c>
      <c r="D103" s="6" t="s">
        <v>110</v>
      </c>
      <c r="E103" s="6" t="s">
        <v>163</v>
      </c>
      <c r="F103" s="6" t="s">
        <v>168</v>
      </c>
      <c r="G103" s="8">
        <v>1.08813</v>
      </c>
      <c r="H103" s="7">
        <v>13</v>
      </c>
      <c r="I103" s="11">
        <v>-2.36</v>
      </c>
      <c r="J103" s="11">
        <v>0</v>
      </c>
      <c r="K103" s="11">
        <v>-249.63</v>
      </c>
      <c r="L103" s="11">
        <v>24860.81</v>
      </c>
      <c r="M103" s="88" t="s">
        <v>131</v>
      </c>
      <c r="N103" s="88"/>
      <c r="P103" s="11">
        <f t="shared" si="0"/>
        <v>-0.99851999999999996</v>
      </c>
    </row>
    <row r="104" spans="1:16" ht="15" customHeight="1" x14ac:dyDescent="0.25">
      <c r="A104" s="1" t="s">
        <v>132</v>
      </c>
      <c r="B104" s="9">
        <v>14</v>
      </c>
      <c r="C104" s="1" t="s">
        <v>6</v>
      </c>
      <c r="D104" s="1" t="s">
        <v>106</v>
      </c>
      <c r="E104" s="1" t="s">
        <v>161</v>
      </c>
      <c r="F104" s="1" t="s">
        <v>169</v>
      </c>
      <c r="G104" s="10">
        <v>1.0839099999999999</v>
      </c>
      <c r="H104" s="9">
        <v>14</v>
      </c>
      <c r="I104" s="12">
        <v>-2.5499999999999998</v>
      </c>
      <c r="J104" s="12">
        <v>0</v>
      </c>
      <c r="K104" s="12">
        <v>0</v>
      </c>
      <c r="L104" s="12">
        <v>24858.26</v>
      </c>
      <c r="M104" s="81"/>
      <c r="N104" s="81"/>
      <c r="P104" s="11"/>
    </row>
    <row r="105" spans="1:16" ht="15" customHeight="1" x14ac:dyDescent="0.25">
      <c r="A105" s="6" t="s">
        <v>134</v>
      </c>
      <c r="B105" s="7">
        <v>15</v>
      </c>
      <c r="C105" s="6" t="s">
        <v>6</v>
      </c>
      <c r="D105" s="6" t="s">
        <v>110</v>
      </c>
      <c r="E105" s="6" t="s">
        <v>163</v>
      </c>
      <c r="F105" s="6" t="s">
        <v>169</v>
      </c>
      <c r="G105" s="8">
        <v>1.0853999999999999</v>
      </c>
      <c r="H105" s="7">
        <v>15</v>
      </c>
      <c r="I105" s="11">
        <v>-2.5499999999999998</v>
      </c>
      <c r="J105" s="11">
        <v>0</v>
      </c>
      <c r="K105" s="11">
        <v>-253.3</v>
      </c>
      <c r="L105" s="11">
        <v>24602.41</v>
      </c>
      <c r="M105" s="88" t="s">
        <v>135</v>
      </c>
      <c r="N105" s="88"/>
      <c r="P105" s="11">
        <f t="shared" si="0"/>
        <v>-1.0132000000000001</v>
      </c>
    </row>
    <row r="106" spans="1:16" ht="15" customHeight="1" x14ac:dyDescent="0.25">
      <c r="A106" s="1" t="s">
        <v>136</v>
      </c>
      <c r="B106" s="9">
        <v>16</v>
      </c>
      <c r="C106" s="1" t="s">
        <v>6</v>
      </c>
      <c r="D106" s="1" t="s">
        <v>106</v>
      </c>
      <c r="E106" s="1" t="s">
        <v>161</v>
      </c>
      <c r="F106" s="1" t="s">
        <v>170</v>
      </c>
      <c r="G106" s="10">
        <v>1.08762</v>
      </c>
      <c r="H106" s="9">
        <v>16</v>
      </c>
      <c r="I106" s="12">
        <v>-3.12</v>
      </c>
      <c r="J106" s="12">
        <v>0</v>
      </c>
      <c r="K106" s="12">
        <v>0</v>
      </c>
      <c r="L106" s="12">
        <v>24599.29</v>
      </c>
      <c r="M106" s="81"/>
      <c r="N106" s="81"/>
      <c r="P106" s="11"/>
    </row>
    <row r="107" spans="1:16" ht="15" customHeight="1" x14ac:dyDescent="0.25">
      <c r="A107" s="6" t="s">
        <v>138</v>
      </c>
      <c r="B107" s="7">
        <v>17</v>
      </c>
      <c r="C107" s="6" t="s">
        <v>6</v>
      </c>
      <c r="D107" s="6" t="s">
        <v>110</v>
      </c>
      <c r="E107" s="6" t="s">
        <v>163</v>
      </c>
      <c r="F107" s="6" t="s">
        <v>170</v>
      </c>
      <c r="G107" s="8">
        <v>1.0888</v>
      </c>
      <c r="H107" s="7">
        <v>17</v>
      </c>
      <c r="I107" s="11">
        <v>-3.12</v>
      </c>
      <c r="J107" s="11">
        <v>0</v>
      </c>
      <c r="K107" s="11">
        <v>-245.44</v>
      </c>
      <c r="L107" s="11">
        <v>24350.73</v>
      </c>
      <c r="M107" s="88" t="s">
        <v>139</v>
      </c>
      <c r="N107" s="88"/>
      <c r="P107" s="11">
        <f t="shared" si="0"/>
        <v>-0.98175999999999997</v>
      </c>
    </row>
    <row r="108" spans="1:16" ht="15" customHeight="1" x14ac:dyDescent="0.25">
      <c r="A108" s="1" t="s">
        <v>140</v>
      </c>
      <c r="B108" s="9">
        <v>18</v>
      </c>
      <c r="C108" s="1" t="s">
        <v>6</v>
      </c>
      <c r="D108" s="1" t="s">
        <v>106</v>
      </c>
      <c r="E108" s="1" t="s">
        <v>161</v>
      </c>
      <c r="F108" s="1" t="s">
        <v>171</v>
      </c>
      <c r="G108" s="10">
        <v>1.0879300000000001</v>
      </c>
      <c r="H108" s="9">
        <v>18</v>
      </c>
      <c r="I108" s="12">
        <v>-2.39</v>
      </c>
      <c r="J108" s="12">
        <v>0</v>
      </c>
      <c r="K108" s="12">
        <v>0</v>
      </c>
      <c r="L108" s="12">
        <v>24348.34</v>
      </c>
      <c r="M108" s="81"/>
      <c r="N108" s="81"/>
      <c r="P108" s="11"/>
    </row>
    <row r="109" spans="1:16" ht="15" customHeight="1" x14ac:dyDescent="0.25">
      <c r="A109" s="6" t="s">
        <v>142</v>
      </c>
      <c r="B109" s="7">
        <v>19</v>
      </c>
      <c r="C109" s="6" t="s">
        <v>6</v>
      </c>
      <c r="D109" s="6" t="s">
        <v>110</v>
      </c>
      <c r="E109" s="6" t="s">
        <v>163</v>
      </c>
      <c r="F109" s="6" t="s">
        <v>171</v>
      </c>
      <c r="G109" s="8">
        <v>1.08565</v>
      </c>
      <c r="H109" s="7">
        <v>19</v>
      </c>
      <c r="I109" s="11">
        <v>-2.39</v>
      </c>
      <c r="J109" s="11">
        <v>0</v>
      </c>
      <c r="K109" s="11">
        <v>362.52</v>
      </c>
      <c r="L109" s="11">
        <v>24708.47</v>
      </c>
      <c r="M109" s="88" t="s">
        <v>143</v>
      </c>
      <c r="N109" s="88"/>
      <c r="P109" s="11">
        <f t="shared" si="0"/>
        <v>1.45008</v>
      </c>
    </row>
    <row r="110" spans="1:16" ht="15" customHeight="1" x14ac:dyDescent="0.25">
      <c r="A110" s="1" t="s">
        <v>144</v>
      </c>
      <c r="B110" s="9">
        <v>20</v>
      </c>
      <c r="C110" s="1" t="s">
        <v>6</v>
      </c>
      <c r="D110" s="1" t="s">
        <v>106</v>
      </c>
      <c r="E110" s="1" t="s">
        <v>161</v>
      </c>
      <c r="F110" s="1" t="s">
        <v>172</v>
      </c>
      <c r="G110" s="10">
        <v>1.07874</v>
      </c>
      <c r="H110" s="9">
        <v>20</v>
      </c>
      <c r="I110" s="12">
        <v>-3.23</v>
      </c>
      <c r="J110" s="12">
        <v>0</v>
      </c>
      <c r="K110" s="12">
        <v>0</v>
      </c>
      <c r="L110" s="12">
        <v>24705.24</v>
      </c>
      <c r="M110" s="81"/>
      <c r="N110" s="81"/>
      <c r="P110" s="11"/>
    </row>
    <row r="111" spans="1:16" ht="15" customHeight="1" x14ac:dyDescent="0.25">
      <c r="A111" s="6" t="s">
        <v>146</v>
      </c>
      <c r="B111" s="7">
        <v>21</v>
      </c>
      <c r="C111" s="6" t="s">
        <v>6</v>
      </c>
      <c r="D111" s="6" t="s">
        <v>110</v>
      </c>
      <c r="E111" s="6" t="s">
        <v>163</v>
      </c>
      <c r="F111" s="6" t="s">
        <v>172</v>
      </c>
      <c r="G111" s="8">
        <v>1.07988</v>
      </c>
      <c r="H111" s="7">
        <v>21</v>
      </c>
      <c r="I111" s="11">
        <v>-3.23</v>
      </c>
      <c r="J111" s="11">
        <v>0</v>
      </c>
      <c r="K111" s="11">
        <v>-245.1</v>
      </c>
      <c r="L111" s="11">
        <v>24456.91</v>
      </c>
      <c r="M111" s="88" t="s">
        <v>147</v>
      </c>
      <c r="N111" s="88"/>
      <c r="P111" s="11">
        <f t="shared" si="0"/>
        <v>-0.98040000000000005</v>
      </c>
    </row>
    <row r="112" spans="1:16" ht="15" customHeight="1" x14ac:dyDescent="0.25">
      <c r="A112" s="1" t="s">
        <v>148</v>
      </c>
      <c r="B112" s="9">
        <v>22</v>
      </c>
      <c r="C112" s="1" t="s">
        <v>6</v>
      </c>
      <c r="D112" s="1" t="s">
        <v>106</v>
      </c>
      <c r="E112" s="1" t="s">
        <v>161</v>
      </c>
      <c r="F112" s="1" t="s">
        <v>173</v>
      </c>
      <c r="G112" s="10">
        <v>1.07647</v>
      </c>
      <c r="H112" s="9">
        <v>22</v>
      </c>
      <c r="I112" s="12">
        <v>-2.4300000000000002</v>
      </c>
      <c r="J112" s="12">
        <v>0</v>
      </c>
      <c r="K112" s="12">
        <v>0</v>
      </c>
      <c r="L112" s="12">
        <v>24454.48</v>
      </c>
      <c r="M112" s="81"/>
      <c r="N112" s="81"/>
      <c r="P112" s="11"/>
    </row>
    <row r="113" spans="1:16" ht="15" customHeight="1" x14ac:dyDescent="0.25">
      <c r="A113" s="6" t="s">
        <v>150</v>
      </c>
      <c r="B113" s="7">
        <v>23</v>
      </c>
      <c r="C113" s="6" t="s">
        <v>6</v>
      </c>
      <c r="D113" s="6" t="s">
        <v>110</v>
      </c>
      <c r="E113" s="6" t="s">
        <v>163</v>
      </c>
      <c r="F113" s="6" t="s">
        <v>173</v>
      </c>
      <c r="G113" s="8">
        <v>1.07799</v>
      </c>
      <c r="H113" s="7">
        <v>23</v>
      </c>
      <c r="I113" s="11">
        <v>-2.4300000000000002</v>
      </c>
      <c r="J113" s="11">
        <v>0</v>
      </c>
      <c r="K113" s="11">
        <v>-246.24</v>
      </c>
      <c r="L113" s="11">
        <v>24205.81</v>
      </c>
      <c r="M113" s="88" t="s">
        <v>151</v>
      </c>
      <c r="N113" s="88"/>
      <c r="P113" s="11">
        <f t="shared" si="0"/>
        <v>-0.98496000000000006</v>
      </c>
    </row>
    <row r="114" spans="1:16" ht="19.95" customHeight="1" x14ac:dyDescent="0.25">
      <c r="A114" s="90"/>
      <c r="B114" s="90"/>
      <c r="C114" s="90"/>
      <c r="D114" s="90"/>
      <c r="E114" s="90"/>
      <c r="F114" s="90"/>
      <c r="G114" s="90"/>
      <c r="H114" s="90"/>
      <c r="I114" s="13">
        <f>SUM(EURUSD_FTMO!I91:I113)</f>
        <v>-53.47999999999999</v>
      </c>
      <c r="J114" s="13">
        <f>SUM(EURUSD_FTMO!J91:J113)</f>
        <v>0</v>
      </c>
      <c r="K114" s="13">
        <v>-740.71</v>
      </c>
      <c r="L114" s="13">
        <v>24205.81</v>
      </c>
      <c r="M114" s="90"/>
      <c r="N114" s="90"/>
      <c r="P114" s="14">
        <f>SUM(P93:P113)</f>
        <v>-2.9628400000000004</v>
      </c>
    </row>
  </sheetData>
  <mergeCells count="218">
    <mergeCell ref="M107:N107"/>
    <mergeCell ref="M108:N108"/>
    <mergeCell ref="M109:N109"/>
    <mergeCell ref="M110:N110"/>
    <mergeCell ref="M111:N111"/>
    <mergeCell ref="M112:N112"/>
    <mergeCell ref="M113:N113"/>
    <mergeCell ref="A114:H114"/>
    <mergeCell ref="M114:N114"/>
    <mergeCell ref="M98:N98"/>
    <mergeCell ref="M99:N99"/>
    <mergeCell ref="M100:N100"/>
    <mergeCell ref="M101:N101"/>
    <mergeCell ref="M102:N102"/>
    <mergeCell ref="M103:N103"/>
    <mergeCell ref="M104:N104"/>
    <mergeCell ref="M105:N105"/>
    <mergeCell ref="M106:N106"/>
    <mergeCell ref="A89:N89"/>
    <mergeCell ref="M90:N90"/>
    <mergeCell ref="M91:N91"/>
    <mergeCell ref="M92:N92"/>
    <mergeCell ref="M93:N93"/>
    <mergeCell ref="M94:N94"/>
    <mergeCell ref="M95:N95"/>
    <mergeCell ref="M96:N96"/>
    <mergeCell ref="M97:N97"/>
    <mergeCell ref="E86:F86"/>
    <mergeCell ref="J86:K86"/>
    <mergeCell ref="M86:N86"/>
    <mergeCell ref="E87:F87"/>
    <mergeCell ref="J87:K87"/>
    <mergeCell ref="M87:N87"/>
    <mergeCell ref="E88:F88"/>
    <mergeCell ref="J88:K88"/>
    <mergeCell ref="M88:N88"/>
    <mergeCell ref="E83:F83"/>
    <mergeCell ref="J83:K83"/>
    <mergeCell ref="M83:N83"/>
    <mergeCell ref="E84:F84"/>
    <mergeCell ref="J84:K84"/>
    <mergeCell ref="M84:N84"/>
    <mergeCell ref="E85:F85"/>
    <mergeCell ref="J85:K85"/>
    <mergeCell ref="M85:N85"/>
    <mergeCell ref="E80:F80"/>
    <mergeCell ref="J80:K80"/>
    <mergeCell ref="M80:N80"/>
    <mergeCell ref="E81:F81"/>
    <mergeCell ref="J81:K81"/>
    <mergeCell ref="M81:N81"/>
    <mergeCell ref="E82:F82"/>
    <mergeCell ref="J82:K82"/>
    <mergeCell ref="M82:N82"/>
    <mergeCell ref="E77:F77"/>
    <mergeCell ref="J77:K77"/>
    <mergeCell ref="M77:N77"/>
    <mergeCell ref="E78:F78"/>
    <mergeCell ref="J78:K78"/>
    <mergeCell ref="M78:N78"/>
    <mergeCell ref="E79:F79"/>
    <mergeCell ref="J79:K79"/>
    <mergeCell ref="M79:N79"/>
    <mergeCell ref="E74:F74"/>
    <mergeCell ref="J74:K74"/>
    <mergeCell ref="M74:N74"/>
    <mergeCell ref="E75:F75"/>
    <mergeCell ref="J75:K75"/>
    <mergeCell ref="M75:N75"/>
    <mergeCell ref="E76:F76"/>
    <mergeCell ref="J76:K76"/>
    <mergeCell ref="M76:N76"/>
    <mergeCell ref="E71:F71"/>
    <mergeCell ref="J71:K71"/>
    <mergeCell ref="M71:N71"/>
    <mergeCell ref="E72:F72"/>
    <mergeCell ref="J72:K72"/>
    <mergeCell ref="M72:N72"/>
    <mergeCell ref="E73:F73"/>
    <mergeCell ref="J73:K73"/>
    <mergeCell ref="M73:N73"/>
    <mergeCell ref="E68:F68"/>
    <mergeCell ref="J68:K68"/>
    <mergeCell ref="M68:N68"/>
    <mergeCell ref="E69:F69"/>
    <mergeCell ref="J69:K69"/>
    <mergeCell ref="M69:N69"/>
    <mergeCell ref="E70:F70"/>
    <mergeCell ref="J70:K70"/>
    <mergeCell ref="M70:N70"/>
    <mergeCell ref="E42:G42"/>
    <mergeCell ref="H42"/>
    <mergeCell ref="I42:K42"/>
    <mergeCell ref="L42:N42"/>
    <mergeCell ref="A65:N65"/>
    <mergeCell ref="E66:F66"/>
    <mergeCell ref="J66:K66"/>
    <mergeCell ref="M66:N66"/>
    <mergeCell ref="E67:F67"/>
    <mergeCell ref="J67:K67"/>
    <mergeCell ref="M67:N67"/>
    <mergeCell ref="E39:G39"/>
    <mergeCell ref="H39"/>
    <mergeCell ref="I39:K39"/>
    <mergeCell ref="L39:N39"/>
    <mergeCell ref="E40:G40"/>
    <mergeCell ref="H40"/>
    <mergeCell ref="I40:K40"/>
    <mergeCell ref="L40:N40"/>
    <mergeCell ref="E41:G41"/>
    <mergeCell ref="H41"/>
    <mergeCell ref="I41:K41"/>
    <mergeCell ref="L41:N41"/>
    <mergeCell ref="A37:C37"/>
    <mergeCell ref="D37"/>
    <mergeCell ref="E37:G37"/>
    <mergeCell ref="H37"/>
    <mergeCell ref="I37:K37"/>
    <mergeCell ref="L37:N37"/>
    <mergeCell ref="E38:G38"/>
    <mergeCell ref="H38"/>
    <mergeCell ref="I38:K38"/>
    <mergeCell ref="L38:N38"/>
    <mergeCell ref="L33:N33"/>
    <mergeCell ref="A34:C34"/>
    <mergeCell ref="D34"/>
    <mergeCell ref="E34:G34"/>
    <mergeCell ref="H34"/>
    <mergeCell ref="I34:K34"/>
    <mergeCell ref="L34:N34"/>
    <mergeCell ref="A36:C36"/>
    <mergeCell ref="D36"/>
    <mergeCell ref="E36:G36"/>
    <mergeCell ref="H36"/>
    <mergeCell ref="I36:K36"/>
    <mergeCell ref="L36:N36"/>
    <mergeCell ref="A31:C31"/>
    <mergeCell ref="D31"/>
    <mergeCell ref="E31:G31"/>
    <mergeCell ref="H31"/>
    <mergeCell ref="A33:C33"/>
    <mergeCell ref="D33"/>
    <mergeCell ref="E33:G33"/>
    <mergeCell ref="H33"/>
    <mergeCell ref="I33:K33"/>
    <mergeCell ref="A29:C29"/>
    <mergeCell ref="D29"/>
    <mergeCell ref="E29:G29"/>
    <mergeCell ref="H29"/>
    <mergeCell ref="I29:K29"/>
    <mergeCell ref="L29:N29"/>
    <mergeCell ref="A30:C30"/>
    <mergeCell ref="D30"/>
    <mergeCell ref="E30:G30"/>
    <mergeCell ref="H30"/>
    <mergeCell ref="I30:K30"/>
    <mergeCell ref="L30:N30"/>
    <mergeCell ref="A26:C26"/>
    <mergeCell ref="D26"/>
    <mergeCell ref="E26:G26"/>
    <mergeCell ref="H26"/>
    <mergeCell ref="I26:K26"/>
    <mergeCell ref="L26:N26"/>
    <mergeCell ref="A28:C28"/>
    <mergeCell ref="D28"/>
    <mergeCell ref="E28:G28"/>
    <mergeCell ref="H28"/>
    <mergeCell ref="I28:K28"/>
    <mergeCell ref="L28:N28"/>
    <mergeCell ref="A24:C24"/>
    <mergeCell ref="D24"/>
    <mergeCell ref="E24:G24"/>
    <mergeCell ref="H24"/>
    <mergeCell ref="I24:K24"/>
    <mergeCell ref="L24:N24"/>
    <mergeCell ref="A25:C25"/>
    <mergeCell ref="D25"/>
    <mergeCell ref="E25:G25"/>
    <mergeCell ref="H25"/>
    <mergeCell ref="I25:K25"/>
    <mergeCell ref="L25:N25"/>
    <mergeCell ref="A21:N21"/>
    <mergeCell ref="A22:C22"/>
    <mergeCell ref="D22"/>
    <mergeCell ref="A23:C23"/>
    <mergeCell ref="D23"/>
    <mergeCell ref="E23:G23"/>
    <mergeCell ref="H23"/>
    <mergeCell ref="I23:K23"/>
    <mergeCell ref="L23:N23"/>
    <mergeCell ref="D15:N15"/>
    <mergeCell ref="D16:N16"/>
    <mergeCell ref="A17:C17"/>
    <mergeCell ref="D17:N17"/>
    <mergeCell ref="A18:C18"/>
    <mergeCell ref="D18:N18"/>
    <mergeCell ref="A19:C19"/>
    <mergeCell ref="D19:N19"/>
    <mergeCell ref="A20:C20"/>
    <mergeCell ref="D20:N20"/>
    <mergeCell ref="A7:C7"/>
    <mergeCell ref="D7:N7"/>
    <mergeCell ref="D8:N8"/>
    <mergeCell ref="D9:N9"/>
    <mergeCell ref="D10:N10"/>
    <mergeCell ref="D11:N11"/>
    <mergeCell ref="D12:N12"/>
    <mergeCell ref="D13:N13"/>
    <mergeCell ref="D14:N14"/>
    <mergeCell ref="A1:N1"/>
    <mergeCell ref="A2:N2"/>
    <mergeCell ref="A3:N3"/>
    <mergeCell ref="A4:C4"/>
    <mergeCell ref="D4:N4"/>
    <mergeCell ref="A5:C5"/>
    <mergeCell ref="D5:N5"/>
    <mergeCell ref="A6:C6"/>
    <mergeCell ref="D6:N6"/>
  </mergeCells>
  <pageMargins left="0.7" right="0.7" top="0.7" bottom="0.7" header="0.3" footer="0.3"/>
  <pageSetup paperSize="9" orientation="landscape" horizontalDpi="360" verticalDpi="36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7DA6-9173-4DFB-83BC-01919BABD105}">
  <dimension ref="A1:P130"/>
  <sheetViews>
    <sheetView topLeftCell="A108" workbookViewId="0">
      <selection activeCell="D24" sqref="D24"/>
    </sheetView>
  </sheetViews>
  <sheetFormatPr baseColWidth="10" defaultRowHeight="13.8" x14ac:dyDescent="0.25"/>
  <cols>
    <col min="1" max="1" width="12.69921875" bestFit="1" customWidth="1"/>
  </cols>
  <sheetData>
    <row r="1" spans="1:14" ht="17.399999999999999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x14ac:dyDescent="0.25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3</v>
      </c>
      <c r="B4" s="81"/>
      <c r="C4" s="81"/>
      <c r="D4" s="82" t="s">
        <v>4</v>
      </c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81" t="s">
        <v>5</v>
      </c>
      <c r="B5" s="81"/>
      <c r="C5" s="81"/>
      <c r="D5" s="82" t="s">
        <v>174</v>
      </c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81" t="s">
        <v>7</v>
      </c>
      <c r="B6" s="81"/>
      <c r="C6" s="81"/>
      <c r="D6" s="82" t="s">
        <v>8</v>
      </c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25">
      <c r="A7" s="81" t="s">
        <v>9</v>
      </c>
      <c r="B7" s="81"/>
      <c r="C7" s="81"/>
      <c r="D7" s="82" t="s">
        <v>10</v>
      </c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D8" s="82" t="s">
        <v>175</v>
      </c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5">
      <c r="D9" s="82" t="s">
        <v>176</v>
      </c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25">
      <c r="D10" s="82" t="s">
        <v>10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x14ac:dyDescent="0.25">
      <c r="D11" s="82" t="s">
        <v>13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D12" s="82" t="s">
        <v>177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25">
      <c r="D13" s="82" t="s">
        <v>15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25">
      <c r="D14" s="82" t="s">
        <v>178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4" x14ac:dyDescent="0.25">
      <c r="D15" s="82" t="s">
        <v>17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x14ac:dyDescent="0.25">
      <c r="D16" s="82" t="s">
        <v>179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x14ac:dyDescent="0.25">
      <c r="A17" s="81" t="s">
        <v>19</v>
      </c>
      <c r="B17" s="81"/>
      <c r="C17" s="81"/>
      <c r="D17" s="82" t="s">
        <v>20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x14ac:dyDescent="0.25">
      <c r="A18" s="81" t="s">
        <v>21</v>
      </c>
      <c r="B18" s="81"/>
      <c r="C18" s="81"/>
      <c r="D18" s="82" t="s">
        <v>22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x14ac:dyDescent="0.25">
      <c r="A19" s="81" t="s">
        <v>23</v>
      </c>
      <c r="B19" s="81"/>
      <c r="C19" s="81"/>
      <c r="D19" s="83">
        <v>25000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x14ac:dyDescent="0.25">
      <c r="A20" s="81" t="s">
        <v>24</v>
      </c>
      <c r="B20" s="81"/>
      <c r="C20" s="81"/>
      <c r="D20" s="82" t="s">
        <v>25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x14ac:dyDescent="0.25">
      <c r="A21" s="80" t="s">
        <v>26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4" x14ac:dyDescent="0.25">
      <c r="A22" s="81" t="s">
        <v>27</v>
      </c>
      <c r="B22" s="81"/>
      <c r="C22" s="81"/>
      <c r="D22" s="2" t="s">
        <v>28</v>
      </c>
    </row>
    <row r="23" spans="1:14" x14ac:dyDescent="0.25">
      <c r="A23" s="81" t="s">
        <v>29</v>
      </c>
      <c r="B23" s="81"/>
      <c r="C23" s="81"/>
      <c r="D23" s="3">
        <v>1932</v>
      </c>
      <c r="E23" s="81" t="s">
        <v>30</v>
      </c>
      <c r="F23" s="81"/>
      <c r="G23" s="81"/>
      <c r="H23" s="3">
        <v>2520888</v>
      </c>
      <c r="I23" s="81" t="s">
        <v>31</v>
      </c>
      <c r="J23" s="81"/>
      <c r="K23" s="81"/>
      <c r="L23" s="85">
        <v>1</v>
      </c>
      <c r="M23" s="85"/>
      <c r="N23" s="85"/>
    </row>
    <row r="24" spans="1:14" x14ac:dyDescent="0.25">
      <c r="A24" s="81" t="s">
        <v>32</v>
      </c>
      <c r="B24" s="81"/>
      <c r="C24" s="81"/>
      <c r="D24" s="4">
        <f>I130+J130+K130</f>
        <v>-453.75000000000011</v>
      </c>
      <c r="E24" s="81" t="s">
        <v>33</v>
      </c>
      <c r="F24" s="81"/>
      <c r="G24" s="81"/>
      <c r="H24" s="4">
        <v>1171.57</v>
      </c>
      <c r="I24" s="81" t="s">
        <v>34</v>
      </c>
      <c r="J24" s="81"/>
      <c r="K24" s="81"/>
      <c r="L24" s="86">
        <v>1383.17</v>
      </c>
      <c r="M24" s="86"/>
      <c r="N24" s="86"/>
    </row>
    <row r="25" spans="1:14" x14ac:dyDescent="0.25">
      <c r="A25" s="81" t="s">
        <v>35</v>
      </c>
      <c r="B25" s="81"/>
      <c r="C25" s="81"/>
      <c r="D25" s="4">
        <v>1598.77</v>
      </c>
      <c r="E25" s="81" t="s">
        <v>36</v>
      </c>
      <c r="F25" s="81"/>
      <c r="G25" s="81"/>
      <c r="H25" s="2" t="s">
        <v>180</v>
      </c>
      <c r="I25" s="81" t="s">
        <v>38</v>
      </c>
      <c r="J25" s="81"/>
      <c r="K25" s="81"/>
      <c r="L25" s="84" t="s">
        <v>181</v>
      </c>
      <c r="M25" s="84"/>
      <c r="N25" s="84"/>
    </row>
    <row r="26" spans="1:14" x14ac:dyDescent="0.25">
      <c r="A26" s="81" t="s">
        <v>40</v>
      </c>
      <c r="B26" s="81"/>
      <c r="C26" s="81"/>
      <c r="D26" s="4">
        <v>-2297.77</v>
      </c>
      <c r="E26" s="81" t="s">
        <v>41</v>
      </c>
      <c r="F26" s="81"/>
      <c r="G26" s="81"/>
      <c r="H26" s="2" t="s">
        <v>182</v>
      </c>
      <c r="I26" s="81" t="s">
        <v>43</v>
      </c>
      <c r="J26" s="81"/>
      <c r="K26" s="81"/>
      <c r="L26" s="84" t="s">
        <v>183</v>
      </c>
      <c r="M26" s="84"/>
      <c r="N26" s="84"/>
    </row>
    <row r="28" spans="1:14" x14ac:dyDescent="0.25">
      <c r="A28" s="81" t="s">
        <v>45</v>
      </c>
      <c r="B28" s="81"/>
      <c r="C28" s="81"/>
      <c r="D28" s="4">
        <v>0.69579199999999997</v>
      </c>
      <c r="E28" s="81" t="s">
        <v>46</v>
      </c>
      <c r="F28" s="81"/>
      <c r="G28" s="81"/>
      <c r="H28" s="4">
        <v>-46.6</v>
      </c>
      <c r="I28" s="81" t="s">
        <v>47</v>
      </c>
      <c r="J28" s="81"/>
      <c r="K28" s="81"/>
      <c r="L28" s="84" t="s">
        <v>184</v>
      </c>
      <c r="M28" s="84"/>
      <c r="N28" s="84"/>
    </row>
    <row r="29" spans="1:14" x14ac:dyDescent="0.25">
      <c r="A29" s="81" t="s">
        <v>49</v>
      </c>
      <c r="B29" s="81"/>
      <c r="C29" s="81"/>
      <c r="D29" s="4">
        <v>-0.35640699999999997</v>
      </c>
      <c r="E29" s="81" t="s">
        <v>50</v>
      </c>
      <c r="F29" s="81"/>
      <c r="G29" s="81"/>
      <c r="H29" s="4">
        <v>-2.6978740000000001</v>
      </c>
      <c r="I29" s="81" t="s">
        <v>51</v>
      </c>
      <c r="J29" s="81"/>
      <c r="K29" s="81"/>
      <c r="L29" s="84" t="s">
        <v>185</v>
      </c>
      <c r="M29" s="84"/>
      <c r="N29" s="84"/>
    </row>
    <row r="30" spans="1:14" x14ac:dyDescent="0.25">
      <c r="A30" s="81" t="s">
        <v>53</v>
      </c>
      <c r="B30" s="81"/>
      <c r="C30" s="81"/>
      <c r="D30" s="2" t="s">
        <v>186</v>
      </c>
      <c r="E30" s="81" t="s">
        <v>55</v>
      </c>
      <c r="F30" s="81"/>
      <c r="G30" s="81"/>
      <c r="H30" s="4">
        <v>-0.79473400000000005</v>
      </c>
      <c r="I30" s="81" t="s">
        <v>56</v>
      </c>
      <c r="J30" s="81"/>
      <c r="K30" s="81"/>
      <c r="L30" s="84" t="s">
        <v>57</v>
      </c>
      <c r="M30" s="84"/>
      <c r="N30" s="84"/>
    </row>
    <row r="31" spans="1:14" x14ac:dyDescent="0.25">
      <c r="A31" s="81" t="s">
        <v>58</v>
      </c>
      <c r="B31" s="81"/>
      <c r="C31" s="81"/>
      <c r="D31" s="2" t="s">
        <v>187</v>
      </c>
      <c r="E31" s="81" t="s">
        <v>59</v>
      </c>
      <c r="F31" s="81"/>
      <c r="G31" s="81"/>
      <c r="H31" s="4">
        <v>277.32176800000002</v>
      </c>
    </row>
    <row r="33" spans="1:14" x14ac:dyDescent="0.25">
      <c r="A33" s="81" t="s">
        <v>60</v>
      </c>
      <c r="B33" s="81"/>
      <c r="C33" s="81"/>
      <c r="D33" s="4">
        <v>0.97965599999999997</v>
      </c>
      <c r="E33" s="81" t="s">
        <v>61</v>
      </c>
      <c r="F33" s="81"/>
      <c r="G33" s="81"/>
      <c r="H33" s="4">
        <v>0.37309100000000001</v>
      </c>
      <c r="I33" s="81" t="s">
        <v>62</v>
      </c>
      <c r="J33" s="81"/>
      <c r="K33" s="81"/>
      <c r="L33" s="86">
        <v>0.48897600000000002</v>
      </c>
      <c r="M33" s="86"/>
      <c r="N33" s="86"/>
    </row>
    <row r="34" spans="1:14" x14ac:dyDescent="0.25">
      <c r="A34" s="81" t="s">
        <v>63</v>
      </c>
      <c r="B34" s="81"/>
      <c r="C34" s="81"/>
      <c r="D34" s="2" t="s">
        <v>188</v>
      </c>
      <c r="E34" s="81" t="s">
        <v>65</v>
      </c>
      <c r="F34" s="81"/>
      <c r="G34" s="81"/>
      <c r="H34" s="2" t="s">
        <v>189</v>
      </c>
      <c r="I34" s="81" t="s">
        <v>67</v>
      </c>
      <c r="J34" s="81"/>
      <c r="K34" s="81"/>
      <c r="L34" s="84" t="s">
        <v>190</v>
      </c>
      <c r="M34" s="84"/>
      <c r="N34" s="84"/>
    </row>
    <row r="36" spans="1:14" x14ac:dyDescent="0.25">
      <c r="A36" s="81" t="s">
        <v>69</v>
      </c>
      <c r="B36" s="81"/>
      <c r="C36" s="81"/>
      <c r="D36" s="3">
        <v>15</v>
      </c>
      <c r="E36" s="81" t="s">
        <v>70</v>
      </c>
      <c r="F36" s="81"/>
      <c r="G36" s="81"/>
      <c r="H36" s="2" t="s">
        <v>73</v>
      </c>
      <c r="I36" s="81" t="s">
        <v>72</v>
      </c>
      <c r="J36" s="81"/>
      <c r="K36" s="81"/>
      <c r="L36" s="84" t="s">
        <v>191</v>
      </c>
      <c r="M36" s="84"/>
      <c r="N36" s="84"/>
    </row>
    <row r="37" spans="1:14" x14ac:dyDescent="0.25">
      <c r="A37" s="81" t="s">
        <v>74</v>
      </c>
      <c r="B37" s="81"/>
      <c r="C37" s="81"/>
      <c r="D37" s="3">
        <v>30</v>
      </c>
      <c r="E37" s="81" t="s">
        <v>75</v>
      </c>
      <c r="F37" s="81"/>
      <c r="G37" s="81"/>
      <c r="H37" s="2" t="s">
        <v>192</v>
      </c>
      <c r="I37" s="81" t="s">
        <v>77</v>
      </c>
      <c r="J37" s="81"/>
      <c r="K37" s="81"/>
      <c r="L37" s="84" t="s">
        <v>193</v>
      </c>
      <c r="M37" s="84"/>
      <c r="N37" s="84"/>
    </row>
    <row r="38" spans="1:14" x14ac:dyDescent="0.25">
      <c r="E38" s="81" t="s">
        <v>79</v>
      </c>
      <c r="F38" s="81"/>
      <c r="G38" s="81"/>
      <c r="H38" s="4">
        <v>510.59</v>
      </c>
      <c r="I38" s="81" t="s">
        <v>80</v>
      </c>
      <c r="J38" s="81"/>
      <c r="K38" s="81"/>
      <c r="L38" s="86">
        <v>-267.36</v>
      </c>
      <c r="M38" s="86"/>
      <c r="N38" s="86"/>
    </row>
    <row r="39" spans="1:14" x14ac:dyDescent="0.25">
      <c r="E39" s="81" t="s">
        <v>81</v>
      </c>
      <c r="F39" s="81"/>
      <c r="G39" s="81"/>
      <c r="H39" s="4">
        <v>399.6925</v>
      </c>
      <c r="I39" s="81" t="s">
        <v>82</v>
      </c>
      <c r="J39" s="81"/>
      <c r="K39" s="81"/>
      <c r="L39" s="86">
        <v>-208.39636400000001</v>
      </c>
      <c r="M39" s="86"/>
      <c r="N39" s="86"/>
    </row>
    <row r="40" spans="1:14" x14ac:dyDescent="0.25">
      <c r="E40" s="81" t="s">
        <v>83</v>
      </c>
      <c r="F40" s="81"/>
      <c r="G40" s="81"/>
      <c r="H40" s="2" t="s">
        <v>194</v>
      </c>
      <c r="I40" s="81" t="s">
        <v>85</v>
      </c>
      <c r="J40" s="81"/>
      <c r="K40" s="81"/>
      <c r="L40" s="84" t="s">
        <v>195</v>
      </c>
      <c r="M40" s="84"/>
      <c r="N40" s="84"/>
    </row>
    <row r="41" spans="1:14" x14ac:dyDescent="0.25">
      <c r="E41" s="81" t="s">
        <v>87</v>
      </c>
      <c r="F41" s="81"/>
      <c r="G41" s="81"/>
      <c r="H41" s="2" t="s">
        <v>196</v>
      </c>
      <c r="I41" s="81" t="s">
        <v>89</v>
      </c>
      <c r="J41" s="81"/>
      <c r="K41" s="81"/>
      <c r="L41" s="84" t="s">
        <v>197</v>
      </c>
      <c r="M41" s="84"/>
      <c r="N41" s="84"/>
    </row>
    <row r="42" spans="1:14" x14ac:dyDescent="0.25">
      <c r="E42" s="81" t="s">
        <v>91</v>
      </c>
      <c r="F42" s="81"/>
      <c r="G42" s="81"/>
      <c r="H42" s="3">
        <v>1</v>
      </c>
      <c r="I42" s="81" t="s">
        <v>92</v>
      </c>
      <c r="J42" s="81"/>
      <c r="K42" s="81"/>
      <c r="L42" s="85">
        <v>4</v>
      </c>
      <c r="M42" s="85"/>
      <c r="N42" s="85"/>
    </row>
    <row r="65" spans="1:14" x14ac:dyDescent="0.25">
      <c r="A65" s="80" t="s">
        <v>93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1:14" x14ac:dyDescent="0.25">
      <c r="A66" s="5" t="s">
        <v>94</v>
      </c>
      <c r="B66" s="5" t="s">
        <v>95</v>
      </c>
      <c r="C66" s="5" t="s">
        <v>96</v>
      </c>
      <c r="D66" s="5" t="s">
        <v>97</v>
      </c>
      <c r="E66" s="87" t="s">
        <v>98</v>
      </c>
      <c r="F66" s="87"/>
      <c r="G66" s="5" t="s">
        <v>99</v>
      </c>
      <c r="H66" s="5" t="s">
        <v>100</v>
      </c>
      <c r="I66" s="5" t="s">
        <v>101</v>
      </c>
      <c r="J66" s="87" t="s">
        <v>102</v>
      </c>
      <c r="K66" s="87"/>
      <c r="L66" s="5" t="s">
        <v>103</v>
      </c>
      <c r="M66" s="87" t="s">
        <v>104</v>
      </c>
      <c r="N66" s="87"/>
    </row>
    <row r="67" spans="1:14" x14ac:dyDescent="0.25">
      <c r="A67" s="6" t="s">
        <v>198</v>
      </c>
      <c r="B67" s="7">
        <v>2</v>
      </c>
      <c r="C67" s="6" t="s">
        <v>174</v>
      </c>
      <c r="D67" s="6" t="s">
        <v>110</v>
      </c>
      <c r="E67" s="88" t="s">
        <v>199</v>
      </c>
      <c r="F67" s="88"/>
      <c r="G67" s="11">
        <v>0</v>
      </c>
      <c r="H67" s="11">
        <v>2866.76</v>
      </c>
      <c r="I67" s="11">
        <v>2894.04</v>
      </c>
      <c r="J67" s="88" t="s">
        <v>198</v>
      </c>
      <c r="K67" s="88"/>
      <c r="L67" s="6" t="s">
        <v>108</v>
      </c>
      <c r="M67" s="88"/>
      <c r="N67" s="88"/>
    </row>
    <row r="68" spans="1:14" x14ac:dyDescent="0.25">
      <c r="A68" s="1" t="s">
        <v>200</v>
      </c>
      <c r="B68" s="9">
        <v>3</v>
      </c>
      <c r="C68" s="1" t="s">
        <v>174</v>
      </c>
      <c r="D68" s="1" t="s">
        <v>106</v>
      </c>
      <c r="E68" s="81" t="s">
        <v>199</v>
      </c>
      <c r="F68" s="81"/>
      <c r="G68" s="12">
        <v>0</v>
      </c>
      <c r="H68" s="1"/>
      <c r="I68" s="1"/>
      <c r="J68" s="81" t="s">
        <v>200</v>
      </c>
      <c r="K68" s="81"/>
      <c r="L68" s="1" t="s">
        <v>108</v>
      </c>
      <c r="M68" s="81" t="s">
        <v>201</v>
      </c>
      <c r="N68" s="81"/>
    </row>
    <row r="69" spans="1:14" x14ac:dyDescent="0.25">
      <c r="A69" s="6" t="s">
        <v>202</v>
      </c>
      <c r="B69" s="7">
        <v>4</v>
      </c>
      <c r="C69" s="6" t="s">
        <v>174</v>
      </c>
      <c r="D69" s="6" t="s">
        <v>110</v>
      </c>
      <c r="E69" s="88" t="s">
        <v>203</v>
      </c>
      <c r="F69" s="88"/>
      <c r="G69" s="11">
        <v>0</v>
      </c>
      <c r="H69" s="11">
        <v>2914.34</v>
      </c>
      <c r="I69" s="11">
        <v>2946.34</v>
      </c>
      <c r="J69" s="88" t="s">
        <v>202</v>
      </c>
      <c r="K69" s="88"/>
      <c r="L69" s="6" t="s">
        <v>108</v>
      </c>
      <c r="M69" s="88"/>
      <c r="N69" s="88"/>
    </row>
    <row r="70" spans="1:14" x14ac:dyDescent="0.25">
      <c r="A70" s="1" t="s">
        <v>204</v>
      </c>
      <c r="B70" s="9">
        <v>5</v>
      </c>
      <c r="C70" s="1" t="s">
        <v>174</v>
      </c>
      <c r="D70" s="1" t="s">
        <v>106</v>
      </c>
      <c r="E70" s="81" t="s">
        <v>203</v>
      </c>
      <c r="F70" s="81"/>
      <c r="G70" s="12">
        <v>0</v>
      </c>
      <c r="H70" s="1"/>
      <c r="I70" s="1"/>
      <c r="J70" s="81" t="s">
        <v>204</v>
      </c>
      <c r="K70" s="81"/>
      <c r="L70" s="1" t="s">
        <v>108</v>
      </c>
      <c r="M70" s="81" t="s">
        <v>205</v>
      </c>
      <c r="N70" s="81"/>
    </row>
    <row r="71" spans="1:14" x14ac:dyDescent="0.25">
      <c r="A71" s="6" t="s">
        <v>206</v>
      </c>
      <c r="B71" s="7">
        <v>6</v>
      </c>
      <c r="C71" s="6" t="s">
        <v>174</v>
      </c>
      <c r="D71" s="6" t="s">
        <v>110</v>
      </c>
      <c r="E71" s="88" t="s">
        <v>207</v>
      </c>
      <c r="F71" s="88"/>
      <c r="G71" s="11">
        <v>0</v>
      </c>
      <c r="H71" s="11">
        <v>2904.43</v>
      </c>
      <c r="I71" s="11">
        <v>2939.63</v>
      </c>
      <c r="J71" s="88" t="s">
        <v>206</v>
      </c>
      <c r="K71" s="88"/>
      <c r="L71" s="6" t="s">
        <v>108</v>
      </c>
      <c r="M71" s="88"/>
      <c r="N71" s="88"/>
    </row>
    <row r="72" spans="1:14" x14ac:dyDescent="0.25">
      <c r="A72" s="1" t="s">
        <v>208</v>
      </c>
      <c r="B72" s="9">
        <v>7</v>
      </c>
      <c r="C72" s="1" t="s">
        <v>174</v>
      </c>
      <c r="D72" s="1" t="s">
        <v>106</v>
      </c>
      <c r="E72" s="81" t="s">
        <v>207</v>
      </c>
      <c r="F72" s="81"/>
      <c r="G72" s="12">
        <v>0</v>
      </c>
      <c r="H72" s="1"/>
      <c r="I72" s="1"/>
      <c r="J72" s="81" t="s">
        <v>208</v>
      </c>
      <c r="K72" s="81"/>
      <c r="L72" s="1" t="s">
        <v>108</v>
      </c>
      <c r="M72" s="81" t="s">
        <v>209</v>
      </c>
      <c r="N72" s="81"/>
    </row>
    <row r="73" spans="1:14" x14ac:dyDescent="0.25">
      <c r="A73" s="6" t="s">
        <v>210</v>
      </c>
      <c r="B73" s="7">
        <v>8</v>
      </c>
      <c r="C73" s="6" t="s">
        <v>174</v>
      </c>
      <c r="D73" s="6" t="s">
        <v>106</v>
      </c>
      <c r="E73" s="88" t="s">
        <v>211</v>
      </c>
      <c r="F73" s="88"/>
      <c r="G73" s="11">
        <v>0</v>
      </c>
      <c r="H73" s="11">
        <v>2918.35</v>
      </c>
      <c r="I73" s="11">
        <v>2872.94</v>
      </c>
      <c r="J73" s="88" t="s">
        <v>210</v>
      </c>
      <c r="K73" s="88"/>
      <c r="L73" s="6" t="s">
        <v>108</v>
      </c>
      <c r="M73" s="88"/>
      <c r="N73" s="88"/>
    </row>
    <row r="74" spans="1:14" x14ac:dyDescent="0.25">
      <c r="A74" s="1" t="s">
        <v>212</v>
      </c>
      <c r="B74" s="9">
        <v>9</v>
      </c>
      <c r="C74" s="1" t="s">
        <v>174</v>
      </c>
      <c r="D74" s="1" t="s">
        <v>110</v>
      </c>
      <c r="E74" s="81" t="s">
        <v>211</v>
      </c>
      <c r="F74" s="81"/>
      <c r="G74" s="12">
        <v>0</v>
      </c>
      <c r="H74" s="1"/>
      <c r="I74" s="1"/>
      <c r="J74" s="81" t="s">
        <v>212</v>
      </c>
      <c r="K74" s="81"/>
      <c r="L74" s="1" t="s">
        <v>108</v>
      </c>
      <c r="M74" s="81" t="s">
        <v>213</v>
      </c>
      <c r="N74" s="81"/>
    </row>
    <row r="75" spans="1:14" x14ac:dyDescent="0.25">
      <c r="A75" s="6" t="s">
        <v>214</v>
      </c>
      <c r="B75" s="7">
        <v>10</v>
      </c>
      <c r="C75" s="6" t="s">
        <v>174</v>
      </c>
      <c r="D75" s="6" t="s">
        <v>110</v>
      </c>
      <c r="E75" s="88" t="s">
        <v>215</v>
      </c>
      <c r="F75" s="88"/>
      <c r="G75" s="11">
        <v>0</v>
      </c>
      <c r="H75" s="11">
        <v>2909.97</v>
      </c>
      <c r="I75" s="11">
        <v>2936.19</v>
      </c>
      <c r="J75" s="88" t="s">
        <v>214</v>
      </c>
      <c r="K75" s="88"/>
      <c r="L75" s="6" t="s">
        <v>108</v>
      </c>
      <c r="M75" s="88"/>
      <c r="N75" s="88"/>
    </row>
    <row r="76" spans="1:14" x14ac:dyDescent="0.25">
      <c r="A76" s="1" t="s">
        <v>216</v>
      </c>
      <c r="B76" s="9">
        <v>11</v>
      </c>
      <c r="C76" s="1" t="s">
        <v>174</v>
      </c>
      <c r="D76" s="1" t="s">
        <v>106</v>
      </c>
      <c r="E76" s="81" t="s">
        <v>215</v>
      </c>
      <c r="F76" s="81"/>
      <c r="G76" s="12">
        <v>0</v>
      </c>
      <c r="H76" s="1"/>
      <c r="I76" s="1"/>
      <c r="J76" s="81" t="s">
        <v>216</v>
      </c>
      <c r="K76" s="81"/>
      <c r="L76" s="1" t="s">
        <v>108</v>
      </c>
      <c r="M76" s="81" t="s">
        <v>217</v>
      </c>
      <c r="N76" s="81"/>
    </row>
    <row r="77" spans="1:14" x14ac:dyDescent="0.25">
      <c r="A77" s="6" t="s">
        <v>218</v>
      </c>
      <c r="B77" s="7">
        <v>12</v>
      </c>
      <c r="C77" s="6" t="s">
        <v>174</v>
      </c>
      <c r="D77" s="6" t="s">
        <v>106</v>
      </c>
      <c r="E77" s="88" t="s">
        <v>248</v>
      </c>
      <c r="F77" s="88"/>
      <c r="G77" s="11">
        <v>0</v>
      </c>
      <c r="H77" s="11">
        <v>2920.56</v>
      </c>
      <c r="I77" s="11">
        <v>2871.72</v>
      </c>
      <c r="J77" s="88" t="s">
        <v>218</v>
      </c>
      <c r="K77" s="88"/>
      <c r="L77" s="6" t="s">
        <v>108</v>
      </c>
      <c r="M77" s="88"/>
      <c r="N77" s="88"/>
    </row>
    <row r="78" spans="1:14" x14ac:dyDescent="0.25">
      <c r="A78" s="39" t="s">
        <v>367</v>
      </c>
      <c r="B78" s="9">
        <v>13</v>
      </c>
      <c r="C78" s="1" t="s">
        <v>174</v>
      </c>
      <c r="D78" s="1" t="s">
        <v>110</v>
      </c>
      <c r="E78" s="91" t="s">
        <v>248</v>
      </c>
      <c r="F78" s="91"/>
      <c r="G78" s="12">
        <v>0</v>
      </c>
      <c r="H78" s="1"/>
      <c r="I78" s="1"/>
      <c r="J78" s="81" t="s">
        <v>219</v>
      </c>
      <c r="K78" s="81"/>
      <c r="L78" s="1" t="s">
        <v>108</v>
      </c>
      <c r="M78" s="81"/>
      <c r="N78" s="81"/>
    </row>
    <row r="79" spans="1:14" x14ac:dyDescent="0.25">
      <c r="A79" s="6" t="s">
        <v>220</v>
      </c>
      <c r="B79" s="7">
        <v>14</v>
      </c>
      <c r="C79" s="6" t="s">
        <v>174</v>
      </c>
      <c r="D79" s="6" t="s">
        <v>110</v>
      </c>
      <c r="E79" s="88" t="s">
        <v>221</v>
      </c>
      <c r="F79" s="88"/>
      <c r="G79" s="11">
        <v>0</v>
      </c>
      <c r="H79" s="11">
        <v>2905.95</v>
      </c>
      <c r="I79" s="11">
        <v>2929.43</v>
      </c>
      <c r="J79" s="88" t="s">
        <v>220</v>
      </c>
      <c r="K79" s="88"/>
      <c r="L79" s="6" t="s">
        <v>108</v>
      </c>
      <c r="M79" s="88"/>
      <c r="N79" s="88"/>
    </row>
    <row r="80" spans="1:14" x14ac:dyDescent="0.25">
      <c r="A80" s="1" t="s">
        <v>222</v>
      </c>
      <c r="B80" s="9">
        <v>15</v>
      </c>
      <c r="C80" s="1" t="s">
        <v>174</v>
      </c>
      <c r="D80" s="1" t="s">
        <v>106</v>
      </c>
      <c r="E80" s="81" t="s">
        <v>221</v>
      </c>
      <c r="F80" s="81"/>
      <c r="G80" s="12">
        <v>0</v>
      </c>
      <c r="H80" s="1"/>
      <c r="I80" s="1"/>
      <c r="J80" s="81" t="s">
        <v>222</v>
      </c>
      <c r="K80" s="81"/>
      <c r="L80" s="1" t="s">
        <v>108</v>
      </c>
      <c r="M80" s="81" t="s">
        <v>223</v>
      </c>
      <c r="N80" s="81"/>
    </row>
    <row r="81" spans="1:14" x14ac:dyDescent="0.25">
      <c r="A81" s="6" t="s">
        <v>224</v>
      </c>
      <c r="B81" s="7">
        <v>16</v>
      </c>
      <c r="C81" s="6" t="s">
        <v>174</v>
      </c>
      <c r="D81" s="6" t="s">
        <v>110</v>
      </c>
      <c r="E81" s="88" t="s">
        <v>215</v>
      </c>
      <c r="F81" s="88"/>
      <c r="G81" s="11">
        <v>0</v>
      </c>
      <c r="H81" s="11">
        <v>2937.69</v>
      </c>
      <c r="I81" s="11">
        <v>2964.11</v>
      </c>
      <c r="J81" s="88" t="s">
        <v>224</v>
      </c>
      <c r="K81" s="88"/>
      <c r="L81" s="6" t="s">
        <v>108</v>
      </c>
      <c r="M81" s="88"/>
      <c r="N81" s="88"/>
    </row>
    <row r="82" spans="1:14" x14ac:dyDescent="0.25">
      <c r="A82" s="1" t="s">
        <v>225</v>
      </c>
      <c r="B82" s="9">
        <v>17</v>
      </c>
      <c r="C82" s="1" t="s">
        <v>174</v>
      </c>
      <c r="D82" s="1" t="s">
        <v>106</v>
      </c>
      <c r="E82" s="81" t="s">
        <v>215</v>
      </c>
      <c r="F82" s="81"/>
      <c r="G82" s="12">
        <v>0</v>
      </c>
      <c r="H82" s="1"/>
      <c r="I82" s="1"/>
      <c r="J82" s="81" t="s">
        <v>225</v>
      </c>
      <c r="K82" s="81"/>
      <c r="L82" s="1" t="s">
        <v>108</v>
      </c>
      <c r="M82" s="81" t="s">
        <v>226</v>
      </c>
      <c r="N82" s="81"/>
    </row>
    <row r="83" spans="1:14" x14ac:dyDescent="0.25">
      <c r="A83" s="6" t="s">
        <v>227</v>
      </c>
      <c r="B83" s="7">
        <v>18</v>
      </c>
      <c r="C83" s="6" t="s">
        <v>174</v>
      </c>
      <c r="D83" s="6" t="s">
        <v>110</v>
      </c>
      <c r="E83" s="88" t="s">
        <v>221</v>
      </c>
      <c r="F83" s="88"/>
      <c r="G83" s="11">
        <v>0</v>
      </c>
      <c r="H83" s="11">
        <v>2989.7</v>
      </c>
      <c r="I83" s="11">
        <v>3013.55</v>
      </c>
      <c r="J83" s="88" t="s">
        <v>227</v>
      </c>
      <c r="K83" s="88"/>
      <c r="L83" s="6" t="s">
        <v>108</v>
      </c>
      <c r="M83" s="88"/>
      <c r="N83" s="88"/>
    </row>
    <row r="84" spans="1:14" x14ac:dyDescent="0.25">
      <c r="A84" s="1" t="s">
        <v>228</v>
      </c>
      <c r="B84" s="9">
        <v>19</v>
      </c>
      <c r="C84" s="1" t="s">
        <v>174</v>
      </c>
      <c r="D84" s="1" t="s">
        <v>106</v>
      </c>
      <c r="E84" s="81" t="s">
        <v>221</v>
      </c>
      <c r="F84" s="81"/>
      <c r="G84" s="12">
        <v>0</v>
      </c>
      <c r="H84" s="1"/>
      <c r="I84" s="1"/>
      <c r="J84" s="81" t="s">
        <v>228</v>
      </c>
      <c r="K84" s="81"/>
      <c r="L84" s="1" t="s">
        <v>108</v>
      </c>
      <c r="M84" s="81" t="s">
        <v>229</v>
      </c>
      <c r="N84" s="81"/>
    </row>
    <row r="85" spans="1:14" x14ac:dyDescent="0.25">
      <c r="A85" s="6" t="s">
        <v>230</v>
      </c>
      <c r="B85" s="7">
        <v>20</v>
      </c>
      <c r="C85" s="6" t="s">
        <v>174</v>
      </c>
      <c r="D85" s="6" t="s">
        <v>110</v>
      </c>
      <c r="E85" s="88" t="s">
        <v>231</v>
      </c>
      <c r="F85" s="88"/>
      <c r="G85" s="11">
        <v>0</v>
      </c>
      <c r="H85" s="11">
        <v>3016.35</v>
      </c>
      <c r="I85" s="11">
        <v>3048.18</v>
      </c>
      <c r="J85" s="88" t="s">
        <v>230</v>
      </c>
      <c r="K85" s="88"/>
      <c r="L85" s="6" t="s">
        <v>108</v>
      </c>
      <c r="M85" s="88"/>
      <c r="N85" s="88"/>
    </row>
    <row r="86" spans="1:14" x14ac:dyDescent="0.25">
      <c r="A86" s="1" t="s">
        <v>232</v>
      </c>
      <c r="B86" s="9">
        <v>21</v>
      </c>
      <c r="C86" s="1" t="s">
        <v>174</v>
      </c>
      <c r="D86" s="1" t="s">
        <v>106</v>
      </c>
      <c r="E86" s="81" t="s">
        <v>231</v>
      </c>
      <c r="F86" s="81"/>
      <c r="G86" s="12">
        <v>0</v>
      </c>
      <c r="H86" s="1"/>
      <c r="I86" s="1"/>
      <c r="J86" s="81" t="s">
        <v>232</v>
      </c>
      <c r="K86" s="81"/>
      <c r="L86" s="1" t="s">
        <v>108</v>
      </c>
      <c r="M86" s="81" t="s">
        <v>233</v>
      </c>
      <c r="N86" s="81"/>
    </row>
    <row r="87" spans="1:14" x14ac:dyDescent="0.25">
      <c r="A87" s="6" t="s">
        <v>234</v>
      </c>
      <c r="B87" s="7">
        <v>22</v>
      </c>
      <c r="C87" s="6" t="s">
        <v>174</v>
      </c>
      <c r="D87" s="6" t="s">
        <v>110</v>
      </c>
      <c r="E87" s="88" t="s">
        <v>231</v>
      </c>
      <c r="F87" s="88"/>
      <c r="G87" s="11">
        <v>0</v>
      </c>
      <c r="H87" s="11">
        <v>3028.45</v>
      </c>
      <c r="I87" s="11">
        <v>3060.22</v>
      </c>
      <c r="J87" s="88" t="s">
        <v>234</v>
      </c>
      <c r="K87" s="88"/>
      <c r="L87" s="6" t="s">
        <v>108</v>
      </c>
      <c r="M87" s="88"/>
      <c r="N87" s="88"/>
    </row>
    <row r="88" spans="1:14" x14ac:dyDescent="0.25">
      <c r="A88" s="1" t="s">
        <v>235</v>
      </c>
      <c r="B88" s="9">
        <v>23</v>
      </c>
      <c r="C88" s="1" t="s">
        <v>174</v>
      </c>
      <c r="D88" s="1" t="s">
        <v>106</v>
      </c>
      <c r="E88" s="81" t="s">
        <v>231</v>
      </c>
      <c r="F88" s="81"/>
      <c r="G88" s="12">
        <v>0</v>
      </c>
      <c r="H88" s="1"/>
      <c r="I88" s="1"/>
      <c r="J88" s="81" t="s">
        <v>235</v>
      </c>
      <c r="K88" s="81"/>
      <c r="L88" s="1" t="s">
        <v>108</v>
      </c>
      <c r="M88" s="81" t="s">
        <v>236</v>
      </c>
      <c r="N88" s="81"/>
    </row>
    <row r="89" spans="1:14" x14ac:dyDescent="0.25">
      <c r="A89" s="6" t="s">
        <v>237</v>
      </c>
      <c r="B89" s="7">
        <v>24</v>
      </c>
      <c r="C89" s="6" t="s">
        <v>174</v>
      </c>
      <c r="D89" s="6" t="s">
        <v>106</v>
      </c>
      <c r="E89" s="88" t="s">
        <v>238</v>
      </c>
      <c r="F89" s="88"/>
      <c r="G89" s="11">
        <v>0</v>
      </c>
      <c r="H89" s="11">
        <v>3047.52</v>
      </c>
      <c r="I89" s="11">
        <v>3008.91</v>
      </c>
      <c r="J89" s="88" t="s">
        <v>237</v>
      </c>
      <c r="K89" s="88"/>
      <c r="L89" s="6" t="s">
        <v>108</v>
      </c>
      <c r="M89" s="88"/>
      <c r="N89" s="88"/>
    </row>
    <row r="90" spans="1:14" x14ac:dyDescent="0.25">
      <c r="A90" s="1" t="s">
        <v>239</v>
      </c>
      <c r="B90" s="9">
        <v>25</v>
      </c>
      <c r="C90" s="1" t="s">
        <v>174</v>
      </c>
      <c r="D90" s="1" t="s">
        <v>110</v>
      </c>
      <c r="E90" s="81" t="s">
        <v>238</v>
      </c>
      <c r="F90" s="81"/>
      <c r="G90" s="12">
        <v>0</v>
      </c>
      <c r="H90" s="1"/>
      <c r="I90" s="1"/>
      <c r="J90" s="81" t="s">
        <v>239</v>
      </c>
      <c r="K90" s="81"/>
      <c r="L90" s="1" t="s">
        <v>108</v>
      </c>
      <c r="M90" s="81" t="s">
        <v>240</v>
      </c>
      <c r="N90" s="81"/>
    </row>
    <row r="91" spans="1:14" x14ac:dyDescent="0.25">
      <c r="A91" s="6" t="s">
        <v>241</v>
      </c>
      <c r="B91" s="7">
        <v>26</v>
      </c>
      <c r="C91" s="6" t="s">
        <v>174</v>
      </c>
      <c r="D91" s="6" t="s">
        <v>110</v>
      </c>
      <c r="E91" s="88" t="s">
        <v>199</v>
      </c>
      <c r="F91" s="88"/>
      <c r="G91" s="11">
        <v>0</v>
      </c>
      <c r="H91" s="11">
        <v>3018.66</v>
      </c>
      <c r="I91" s="11">
        <v>3045.93</v>
      </c>
      <c r="J91" s="88" t="s">
        <v>241</v>
      </c>
      <c r="K91" s="88"/>
      <c r="L91" s="6" t="s">
        <v>108</v>
      </c>
      <c r="M91" s="88"/>
      <c r="N91" s="88"/>
    </row>
    <row r="92" spans="1:14" x14ac:dyDescent="0.25">
      <c r="A92" s="1" t="s">
        <v>242</v>
      </c>
      <c r="B92" s="9">
        <v>27</v>
      </c>
      <c r="C92" s="1" t="s">
        <v>174</v>
      </c>
      <c r="D92" s="1" t="s">
        <v>106</v>
      </c>
      <c r="E92" s="81" t="s">
        <v>199</v>
      </c>
      <c r="F92" s="81"/>
      <c r="G92" s="12">
        <v>0</v>
      </c>
      <c r="H92" s="1"/>
      <c r="I92" s="1"/>
      <c r="J92" s="81" t="s">
        <v>242</v>
      </c>
      <c r="K92" s="81"/>
      <c r="L92" s="1" t="s">
        <v>108</v>
      </c>
      <c r="M92" s="81" t="s">
        <v>243</v>
      </c>
      <c r="N92" s="81"/>
    </row>
    <row r="93" spans="1:14" x14ac:dyDescent="0.25">
      <c r="A93" s="6" t="s">
        <v>244</v>
      </c>
      <c r="B93" s="7">
        <v>28</v>
      </c>
      <c r="C93" s="6" t="s">
        <v>174</v>
      </c>
      <c r="D93" s="6" t="s">
        <v>110</v>
      </c>
      <c r="E93" s="88" t="s">
        <v>238</v>
      </c>
      <c r="F93" s="88"/>
      <c r="G93" s="11">
        <v>0</v>
      </c>
      <c r="H93" s="11">
        <v>3041.95</v>
      </c>
      <c r="I93" s="11">
        <v>3081.17</v>
      </c>
      <c r="J93" s="88" t="s">
        <v>244</v>
      </c>
      <c r="K93" s="88"/>
      <c r="L93" s="6" t="s">
        <v>108</v>
      </c>
      <c r="M93" s="88"/>
      <c r="N93" s="88"/>
    </row>
    <row r="94" spans="1:14" x14ac:dyDescent="0.25">
      <c r="A94" s="1" t="s">
        <v>245</v>
      </c>
      <c r="B94" s="9">
        <v>29</v>
      </c>
      <c r="C94" s="1" t="s">
        <v>174</v>
      </c>
      <c r="D94" s="1" t="s">
        <v>106</v>
      </c>
      <c r="E94" s="81" t="s">
        <v>238</v>
      </c>
      <c r="F94" s="81"/>
      <c r="G94" s="12">
        <v>0</v>
      </c>
      <c r="H94" s="1"/>
      <c r="I94" s="1"/>
      <c r="J94" s="81" t="s">
        <v>245</v>
      </c>
      <c r="K94" s="81"/>
      <c r="L94" s="1" t="s">
        <v>108</v>
      </c>
      <c r="M94" s="81" t="s">
        <v>246</v>
      </c>
      <c r="N94" s="81"/>
    </row>
    <row r="95" spans="1:14" x14ac:dyDescent="0.25">
      <c r="A95" s="6" t="s">
        <v>247</v>
      </c>
      <c r="B95" s="7">
        <v>30</v>
      </c>
      <c r="C95" s="6" t="s">
        <v>174</v>
      </c>
      <c r="D95" s="6" t="s">
        <v>110</v>
      </c>
      <c r="E95" s="88" t="s">
        <v>248</v>
      </c>
      <c r="F95" s="88"/>
      <c r="G95" s="11">
        <v>0</v>
      </c>
      <c r="H95" s="11">
        <v>3065.99</v>
      </c>
      <c r="I95" s="11">
        <v>3097.67</v>
      </c>
      <c r="J95" s="88" t="s">
        <v>247</v>
      </c>
      <c r="K95" s="88"/>
      <c r="L95" s="6" t="s">
        <v>108</v>
      </c>
      <c r="M95" s="88"/>
      <c r="N95" s="88"/>
    </row>
    <row r="96" spans="1:14" x14ac:dyDescent="0.25">
      <c r="A96" s="1" t="s">
        <v>249</v>
      </c>
      <c r="B96" s="9">
        <v>31</v>
      </c>
      <c r="C96" s="1" t="s">
        <v>174</v>
      </c>
      <c r="D96" s="1" t="s">
        <v>106</v>
      </c>
      <c r="E96" s="81" t="s">
        <v>248</v>
      </c>
      <c r="F96" s="81"/>
      <c r="G96" s="12">
        <v>0</v>
      </c>
      <c r="H96" s="1"/>
      <c r="I96" s="1"/>
      <c r="J96" s="81" t="s">
        <v>249</v>
      </c>
      <c r="K96" s="81"/>
      <c r="L96" s="1" t="s">
        <v>108</v>
      </c>
      <c r="M96" s="81" t="s">
        <v>250</v>
      </c>
      <c r="N96" s="81"/>
    </row>
    <row r="97" spans="1:16" x14ac:dyDescent="0.25">
      <c r="A97" s="89" t="s">
        <v>152</v>
      </c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</row>
    <row r="98" spans="1:16" x14ac:dyDescent="0.25">
      <c r="A98" s="5" t="s">
        <v>102</v>
      </c>
      <c r="B98" s="5" t="s">
        <v>153</v>
      </c>
      <c r="C98" s="5" t="s">
        <v>96</v>
      </c>
      <c r="D98" s="5" t="s">
        <v>97</v>
      </c>
      <c r="E98" s="5" t="s">
        <v>154</v>
      </c>
      <c r="F98" s="5" t="s">
        <v>98</v>
      </c>
      <c r="G98" s="5" t="s">
        <v>99</v>
      </c>
      <c r="H98" s="5" t="s">
        <v>95</v>
      </c>
      <c r="I98" s="5" t="s">
        <v>155</v>
      </c>
      <c r="J98" s="5" t="s">
        <v>156</v>
      </c>
      <c r="K98" s="5" t="s">
        <v>157</v>
      </c>
      <c r="L98" s="5" t="s">
        <v>158</v>
      </c>
      <c r="M98" s="87" t="s">
        <v>104</v>
      </c>
      <c r="N98" s="87"/>
      <c r="P98">
        <v>25000</v>
      </c>
    </row>
    <row r="99" spans="1:16" x14ac:dyDescent="0.25">
      <c r="A99" s="6" t="s">
        <v>159</v>
      </c>
      <c r="B99" s="7">
        <v>1</v>
      </c>
      <c r="C99" s="6"/>
      <c r="D99" s="6" t="s">
        <v>160</v>
      </c>
      <c r="E99" s="6"/>
      <c r="F99" s="6"/>
      <c r="G99" s="6"/>
      <c r="H99" s="6"/>
      <c r="I99" s="11">
        <v>0</v>
      </c>
      <c r="J99" s="11">
        <v>0</v>
      </c>
      <c r="K99" s="11">
        <v>25000</v>
      </c>
      <c r="L99" s="11">
        <v>25000</v>
      </c>
      <c r="M99" s="88"/>
      <c r="N99" s="88"/>
    </row>
    <row r="100" spans="1:16" x14ac:dyDescent="0.25">
      <c r="A100" s="1" t="s">
        <v>198</v>
      </c>
      <c r="B100" s="9">
        <v>2</v>
      </c>
      <c r="C100" s="1" t="s">
        <v>174</v>
      </c>
      <c r="D100" s="1" t="s">
        <v>110</v>
      </c>
      <c r="E100" s="1" t="s">
        <v>161</v>
      </c>
      <c r="F100" s="1" t="s">
        <v>251</v>
      </c>
      <c r="G100" s="12">
        <v>2875.85</v>
      </c>
      <c r="H100" s="9">
        <v>2</v>
      </c>
      <c r="I100" s="12">
        <v>-0.4</v>
      </c>
      <c r="J100" s="12">
        <v>0</v>
      </c>
      <c r="K100" s="12">
        <v>0</v>
      </c>
      <c r="L100" s="12">
        <f>L99+I100+J100+K100</f>
        <v>24999.599999999999</v>
      </c>
      <c r="M100" s="81"/>
      <c r="N100" s="81"/>
    </row>
    <row r="101" spans="1:16" x14ac:dyDescent="0.25">
      <c r="A101" s="6" t="s">
        <v>200</v>
      </c>
      <c r="B101" s="7">
        <v>3</v>
      </c>
      <c r="C101" s="6" t="s">
        <v>174</v>
      </c>
      <c r="D101" s="6" t="s">
        <v>106</v>
      </c>
      <c r="E101" s="6" t="s">
        <v>163</v>
      </c>
      <c r="F101" s="6" t="s">
        <v>251</v>
      </c>
      <c r="G101" s="11">
        <v>2894.1</v>
      </c>
      <c r="H101" s="7">
        <v>3</v>
      </c>
      <c r="I101" s="11">
        <v>-0.41</v>
      </c>
      <c r="J101" s="11">
        <v>0</v>
      </c>
      <c r="K101" s="11">
        <v>511</v>
      </c>
      <c r="L101" s="12">
        <f>L100+I101+J101+K101</f>
        <v>25510.19</v>
      </c>
      <c r="M101" s="88" t="s">
        <v>201</v>
      </c>
      <c r="N101" s="88"/>
      <c r="P101" s="11">
        <f>(K101/P$98)*100</f>
        <v>2.044</v>
      </c>
    </row>
    <row r="102" spans="1:16" x14ac:dyDescent="0.25">
      <c r="A102" s="1" t="s">
        <v>202</v>
      </c>
      <c r="B102" s="9">
        <v>4</v>
      </c>
      <c r="C102" s="1" t="s">
        <v>174</v>
      </c>
      <c r="D102" s="1" t="s">
        <v>110</v>
      </c>
      <c r="E102" s="1" t="s">
        <v>161</v>
      </c>
      <c r="F102" s="1" t="s">
        <v>252</v>
      </c>
      <c r="G102" s="12">
        <v>2925.01</v>
      </c>
      <c r="H102" s="9">
        <v>4</v>
      </c>
      <c r="I102" s="12">
        <v>-0.37</v>
      </c>
      <c r="J102" s="12">
        <v>0</v>
      </c>
      <c r="K102" s="12">
        <v>0</v>
      </c>
      <c r="L102" s="12">
        <f t="shared" ref="L102:L129" si="0">L101+I102+J102+K102</f>
        <v>25509.82</v>
      </c>
      <c r="M102" s="81"/>
      <c r="N102" s="81"/>
      <c r="P102" s="11"/>
    </row>
    <row r="103" spans="1:16" x14ac:dyDescent="0.25">
      <c r="A103" s="6" t="s">
        <v>204</v>
      </c>
      <c r="B103" s="7">
        <v>5</v>
      </c>
      <c r="C103" s="6" t="s">
        <v>174</v>
      </c>
      <c r="D103" s="6" t="s">
        <v>106</v>
      </c>
      <c r="E103" s="6" t="s">
        <v>163</v>
      </c>
      <c r="F103" s="6" t="s">
        <v>252</v>
      </c>
      <c r="G103" s="11">
        <v>2914.33</v>
      </c>
      <c r="H103" s="7">
        <v>5</v>
      </c>
      <c r="I103" s="11">
        <v>-0.36</v>
      </c>
      <c r="J103" s="11">
        <v>0</v>
      </c>
      <c r="K103" s="11">
        <v>-267</v>
      </c>
      <c r="L103" s="12">
        <f t="shared" si="0"/>
        <v>25242.46</v>
      </c>
      <c r="M103" s="88" t="s">
        <v>205</v>
      </c>
      <c r="N103" s="88"/>
      <c r="P103" s="11">
        <f t="shared" ref="P103:P129" si="1">(K103/P$98)*100</f>
        <v>-1.0680000000000001</v>
      </c>
    </row>
    <row r="104" spans="1:16" x14ac:dyDescent="0.25">
      <c r="A104" s="1" t="s">
        <v>206</v>
      </c>
      <c r="B104" s="9">
        <v>6</v>
      </c>
      <c r="C104" s="1" t="s">
        <v>174</v>
      </c>
      <c r="D104" s="1" t="s">
        <v>110</v>
      </c>
      <c r="E104" s="1" t="s">
        <v>161</v>
      </c>
      <c r="F104" s="1" t="s">
        <v>253</v>
      </c>
      <c r="G104" s="12">
        <v>2916.16</v>
      </c>
      <c r="H104" s="9">
        <v>6</v>
      </c>
      <c r="I104" s="12">
        <v>-0.32</v>
      </c>
      <c r="J104" s="12">
        <v>0</v>
      </c>
      <c r="K104" s="12">
        <v>0</v>
      </c>
      <c r="L104" s="12">
        <f t="shared" si="0"/>
        <v>25242.14</v>
      </c>
      <c r="M104" s="81"/>
      <c r="N104" s="81"/>
      <c r="P104" s="11"/>
    </row>
    <row r="105" spans="1:16" x14ac:dyDescent="0.25">
      <c r="A105" s="6" t="s">
        <v>208</v>
      </c>
      <c r="B105" s="7">
        <v>7</v>
      </c>
      <c r="C105" s="6" t="s">
        <v>174</v>
      </c>
      <c r="D105" s="6" t="s">
        <v>106</v>
      </c>
      <c r="E105" s="6" t="s">
        <v>163</v>
      </c>
      <c r="F105" s="6" t="s">
        <v>253</v>
      </c>
      <c r="G105" s="11">
        <v>2904.38</v>
      </c>
      <c r="H105" s="7">
        <v>7</v>
      </c>
      <c r="I105" s="11">
        <v>-0.32</v>
      </c>
      <c r="J105" s="11">
        <v>0</v>
      </c>
      <c r="K105" s="11">
        <v>-259.16000000000003</v>
      </c>
      <c r="L105" s="12">
        <f t="shared" si="0"/>
        <v>24982.66</v>
      </c>
      <c r="M105" s="88" t="s">
        <v>209</v>
      </c>
      <c r="N105" s="88"/>
      <c r="P105" s="11">
        <f t="shared" si="1"/>
        <v>-1.0366400000000002</v>
      </c>
    </row>
    <row r="106" spans="1:16" x14ac:dyDescent="0.25">
      <c r="A106" s="1" t="s">
        <v>210</v>
      </c>
      <c r="B106" s="9">
        <v>8</v>
      </c>
      <c r="C106" s="1" t="s">
        <v>174</v>
      </c>
      <c r="D106" s="1" t="s">
        <v>106</v>
      </c>
      <c r="E106" s="1" t="s">
        <v>161</v>
      </c>
      <c r="F106" s="1" t="s">
        <v>254</v>
      </c>
      <c r="G106" s="12">
        <v>2902.98</v>
      </c>
      <c r="H106" s="9">
        <v>8</v>
      </c>
      <c r="I106" s="12">
        <v>-0.23</v>
      </c>
      <c r="J106" s="12">
        <v>0</v>
      </c>
      <c r="K106" s="12">
        <v>0</v>
      </c>
      <c r="L106" s="12">
        <f t="shared" si="0"/>
        <v>24982.43</v>
      </c>
      <c r="M106" s="81"/>
      <c r="N106" s="81"/>
      <c r="P106" s="11"/>
    </row>
    <row r="107" spans="1:16" x14ac:dyDescent="0.25">
      <c r="A107" s="6" t="s">
        <v>212</v>
      </c>
      <c r="B107" s="7">
        <v>9</v>
      </c>
      <c r="C107" s="6" t="s">
        <v>174</v>
      </c>
      <c r="D107" s="6" t="s">
        <v>110</v>
      </c>
      <c r="E107" s="6" t="s">
        <v>163</v>
      </c>
      <c r="F107" s="6" t="s">
        <v>254</v>
      </c>
      <c r="G107" s="11">
        <v>2918.39</v>
      </c>
      <c r="H107" s="7">
        <v>9</v>
      </c>
      <c r="I107" s="11">
        <v>-0.23</v>
      </c>
      <c r="J107" s="11">
        <v>0</v>
      </c>
      <c r="K107" s="11">
        <v>-246.56</v>
      </c>
      <c r="L107" s="12">
        <f t="shared" si="0"/>
        <v>24735.64</v>
      </c>
      <c r="M107" s="88" t="s">
        <v>213</v>
      </c>
      <c r="N107" s="88"/>
      <c r="P107" s="11">
        <f t="shared" si="1"/>
        <v>-0.98624000000000001</v>
      </c>
    </row>
    <row r="108" spans="1:16" x14ac:dyDescent="0.25">
      <c r="A108" s="1" t="s">
        <v>214</v>
      </c>
      <c r="B108" s="9">
        <v>10</v>
      </c>
      <c r="C108" s="1" t="s">
        <v>174</v>
      </c>
      <c r="D108" s="1" t="s">
        <v>110</v>
      </c>
      <c r="E108" s="1" t="s">
        <v>161</v>
      </c>
      <c r="F108" s="1" t="s">
        <v>255</v>
      </c>
      <c r="G108" s="12">
        <v>2918.71</v>
      </c>
      <c r="H108" s="9">
        <v>10</v>
      </c>
      <c r="I108" s="12">
        <v>-0.42</v>
      </c>
      <c r="J108" s="12">
        <v>0</v>
      </c>
      <c r="K108" s="12">
        <v>0</v>
      </c>
      <c r="L108" s="12">
        <f t="shared" si="0"/>
        <v>24735.22</v>
      </c>
      <c r="M108" s="81"/>
      <c r="N108" s="81"/>
      <c r="P108" s="11"/>
    </row>
    <row r="109" spans="1:16" x14ac:dyDescent="0.25">
      <c r="A109" s="6" t="s">
        <v>216</v>
      </c>
      <c r="B109" s="7">
        <v>11</v>
      </c>
      <c r="C109" s="6" t="s">
        <v>174</v>
      </c>
      <c r="D109" s="6" t="s">
        <v>106</v>
      </c>
      <c r="E109" s="6" t="s">
        <v>163</v>
      </c>
      <c r="F109" s="6" t="s">
        <v>255</v>
      </c>
      <c r="G109" s="11">
        <v>2909.96</v>
      </c>
      <c r="H109" s="7">
        <v>11</v>
      </c>
      <c r="I109" s="11">
        <v>-0.42</v>
      </c>
      <c r="J109" s="11">
        <v>0</v>
      </c>
      <c r="K109" s="11">
        <v>-253.75</v>
      </c>
      <c r="L109" s="12">
        <f t="shared" si="0"/>
        <v>24481.050000000003</v>
      </c>
      <c r="M109" s="88" t="s">
        <v>217</v>
      </c>
      <c r="N109" s="88"/>
      <c r="P109" s="11">
        <f t="shared" si="1"/>
        <v>-1.0149999999999999</v>
      </c>
    </row>
    <row r="110" spans="1:16" x14ac:dyDescent="0.25">
      <c r="A110" s="36" t="s">
        <v>218</v>
      </c>
      <c r="B110" s="37">
        <v>2</v>
      </c>
      <c r="C110" s="36" t="s">
        <v>174</v>
      </c>
      <c r="D110" s="36" t="s">
        <v>106</v>
      </c>
      <c r="E110" s="36" t="s">
        <v>161</v>
      </c>
      <c r="F110" s="36" t="s">
        <v>259</v>
      </c>
      <c r="G110" s="38">
        <v>2904.09</v>
      </c>
      <c r="H110" s="37">
        <v>2</v>
      </c>
      <c r="I110" s="38">
        <v>-0.33</v>
      </c>
      <c r="J110" s="38">
        <v>0</v>
      </c>
      <c r="K110" s="38">
        <v>0</v>
      </c>
      <c r="L110" s="12">
        <f t="shared" si="0"/>
        <v>24480.720000000001</v>
      </c>
      <c r="M110" s="92"/>
      <c r="N110" s="92"/>
      <c r="P110" s="11"/>
    </row>
    <row r="111" spans="1:16" x14ac:dyDescent="0.25">
      <c r="A111" s="39" t="s">
        <v>367</v>
      </c>
      <c r="B111" s="40">
        <v>3</v>
      </c>
      <c r="C111" s="39" t="s">
        <v>174</v>
      </c>
      <c r="D111" s="39" t="s">
        <v>110</v>
      </c>
      <c r="E111" s="39" t="s">
        <v>163</v>
      </c>
      <c r="F111" s="39" t="s">
        <v>259</v>
      </c>
      <c r="G111" s="41">
        <v>2888.84</v>
      </c>
      <c r="H111" s="40">
        <v>3</v>
      </c>
      <c r="I111" s="41">
        <v>-0.33</v>
      </c>
      <c r="J111" s="41">
        <v>0</v>
      </c>
      <c r="K111" s="41">
        <v>350.75</v>
      </c>
      <c r="L111" s="12">
        <f t="shared" si="0"/>
        <v>24831.14</v>
      </c>
      <c r="M111" s="93"/>
      <c r="N111" s="93"/>
      <c r="P111" s="11">
        <f t="shared" si="1"/>
        <v>1.403</v>
      </c>
    </row>
    <row r="112" spans="1:16" x14ac:dyDescent="0.25">
      <c r="A112" s="1" t="s">
        <v>220</v>
      </c>
      <c r="B112" s="9">
        <v>14</v>
      </c>
      <c r="C112" s="1" t="s">
        <v>174</v>
      </c>
      <c r="D112" s="1" t="s">
        <v>110</v>
      </c>
      <c r="E112" s="1" t="s">
        <v>161</v>
      </c>
      <c r="F112" s="1" t="s">
        <v>256</v>
      </c>
      <c r="G112" s="12">
        <v>2913.78</v>
      </c>
      <c r="H112" s="9">
        <v>14</v>
      </c>
      <c r="I112" s="12">
        <v>-0.47</v>
      </c>
      <c r="J112" s="12">
        <v>0</v>
      </c>
      <c r="K112" s="12">
        <v>0</v>
      </c>
      <c r="L112" s="12">
        <f t="shared" si="0"/>
        <v>24830.67</v>
      </c>
      <c r="M112" s="81"/>
      <c r="N112" s="81"/>
      <c r="P112" s="11"/>
    </row>
    <row r="113" spans="1:16" x14ac:dyDescent="0.25">
      <c r="A113" s="6" t="s">
        <v>222</v>
      </c>
      <c r="B113" s="7">
        <v>15</v>
      </c>
      <c r="C113" s="6" t="s">
        <v>174</v>
      </c>
      <c r="D113" s="6" t="s">
        <v>106</v>
      </c>
      <c r="E113" s="6" t="s">
        <v>163</v>
      </c>
      <c r="F113" s="6" t="s">
        <v>256</v>
      </c>
      <c r="G113" s="11">
        <v>2913.78</v>
      </c>
      <c r="H113" s="7">
        <v>15</v>
      </c>
      <c r="I113" s="11">
        <v>-0.47</v>
      </c>
      <c r="J113" s="11">
        <v>0</v>
      </c>
      <c r="K113" s="11">
        <v>0</v>
      </c>
      <c r="L113" s="12">
        <f t="shared" si="0"/>
        <v>24830.199999999997</v>
      </c>
      <c r="M113" s="88" t="s">
        <v>223</v>
      </c>
      <c r="N113" s="88"/>
      <c r="P113" s="11">
        <f t="shared" si="1"/>
        <v>0</v>
      </c>
    </row>
    <row r="114" spans="1:16" x14ac:dyDescent="0.25">
      <c r="A114" s="1" t="s">
        <v>224</v>
      </c>
      <c r="B114" s="9">
        <v>16</v>
      </c>
      <c r="C114" s="1" t="s">
        <v>174</v>
      </c>
      <c r="D114" s="1" t="s">
        <v>110</v>
      </c>
      <c r="E114" s="1" t="s">
        <v>161</v>
      </c>
      <c r="F114" s="1" t="s">
        <v>255</v>
      </c>
      <c r="G114" s="12">
        <v>2946.5</v>
      </c>
      <c r="H114" s="9">
        <v>16</v>
      </c>
      <c r="I114" s="12">
        <v>-0.43</v>
      </c>
      <c r="J114" s="12">
        <v>0</v>
      </c>
      <c r="K114" s="12">
        <v>0</v>
      </c>
      <c r="L114" s="12">
        <f t="shared" si="0"/>
        <v>24829.769999999997</v>
      </c>
      <c r="M114" s="81"/>
      <c r="N114" s="81"/>
      <c r="P114" s="11"/>
    </row>
    <row r="115" spans="1:16" x14ac:dyDescent="0.25">
      <c r="A115" s="6" t="s">
        <v>225</v>
      </c>
      <c r="B115" s="7">
        <v>17</v>
      </c>
      <c r="C115" s="6" t="s">
        <v>174</v>
      </c>
      <c r="D115" s="6" t="s">
        <v>106</v>
      </c>
      <c r="E115" s="6" t="s">
        <v>163</v>
      </c>
      <c r="F115" s="6" t="s">
        <v>255</v>
      </c>
      <c r="G115" s="11">
        <v>2964.12</v>
      </c>
      <c r="H115" s="7">
        <v>17</v>
      </c>
      <c r="I115" s="11">
        <v>-0.43</v>
      </c>
      <c r="J115" s="11">
        <v>0</v>
      </c>
      <c r="K115" s="11">
        <v>510.98</v>
      </c>
      <c r="L115" s="12">
        <f t="shared" si="0"/>
        <v>25340.319999999996</v>
      </c>
      <c r="M115" s="88" t="s">
        <v>226</v>
      </c>
      <c r="N115" s="88"/>
      <c r="P115" s="11">
        <f t="shared" si="1"/>
        <v>2.04392</v>
      </c>
    </row>
    <row r="116" spans="1:16" x14ac:dyDescent="0.25">
      <c r="A116" s="1" t="s">
        <v>227</v>
      </c>
      <c r="B116" s="9">
        <v>18</v>
      </c>
      <c r="C116" s="1" t="s">
        <v>174</v>
      </c>
      <c r="D116" s="1" t="s">
        <v>110</v>
      </c>
      <c r="E116" s="1" t="s">
        <v>161</v>
      </c>
      <c r="F116" s="1" t="s">
        <v>256</v>
      </c>
      <c r="G116" s="12">
        <v>2997.65</v>
      </c>
      <c r="H116" s="9">
        <v>18</v>
      </c>
      <c r="I116" s="12">
        <v>-0.48</v>
      </c>
      <c r="J116" s="12">
        <v>0</v>
      </c>
      <c r="K116" s="12">
        <v>0</v>
      </c>
      <c r="L116" s="12">
        <f t="shared" si="0"/>
        <v>25339.839999999997</v>
      </c>
      <c r="M116" s="81"/>
      <c r="N116" s="81"/>
      <c r="P116" s="11"/>
    </row>
    <row r="117" spans="1:16" x14ac:dyDescent="0.25">
      <c r="A117" s="6" t="s">
        <v>228</v>
      </c>
      <c r="B117" s="7">
        <v>19</v>
      </c>
      <c r="C117" s="6" t="s">
        <v>174</v>
      </c>
      <c r="D117" s="6" t="s">
        <v>106</v>
      </c>
      <c r="E117" s="6" t="s">
        <v>163</v>
      </c>
      <c r="F117" s="6" t="s">
        <v>256</v>
      </c>
      <c r="G117" s="11">
        <v>2989.7</v>
      </c>
      <c r="H117" s="7">
        <v>19</v>
      </c>
      <c r="I117" s="11">
        <v>-0.48</v>
      </c>
      <c r="J117" s="11">
        <v>0</v>
      </c>
      <c r="K117" s="11">
        <v>-254.4</v>
      </c>
      <c r="L117" s="12">
        <f t="shared" si="0"/>
        <v>25084.959999999995</v>
      </c>
      <c r="M117" s="88" t="s">
        <v>229</v>
      </c>
      <c r="N117" s="88"/>
      <c r="P117" s="11">
        <f t="shared" si="1"/>
        <v>-1.0176000000000001</v>
      </c>
    </row>
    <row r="118" spans="1:16" x14ac:dyDescent="0.25">
      <c r="A118" s="1" t="s">
        <v>230</v>
      </c>
      <c r="B118" s="9">
        <v>20</v>
      </c>
      <c r="C118" s="1" t="s">
        <v>174</v>
      </c>
      <c r="D118" s="1" t="s">
        <v>110</v>
      </c>
      <c r="E118" s="1" t="s">
        <v>161</v>
      </c>
      <c r="F118" s="1" t="s">
        <v>257</v>
      </c>
      <c r="G118" s="12">
        <v>3026.96</v>
      </c>
      <c r="H118" s="9">
        <v>20</v>
      </c>
      <c r="I118" s="12">
        <v>-0.36</v>
      </c>
      <c r="J118" s="12">
        <v>0</v>
      </c>
      <c r="K118" s="12">
        <v>0</v>
      </c>
      <c r="L118" s="12">
        <f t="shared" si="0"/>
        <v>25084.599999999995</v>
      </c>
      <c r="M118" s="81"/>
      <c r="N118" s="81"/>
      <c r="P118" s="11"/>
    </row>
    <row r="119" spans="1:16" x14ac:dyDescent="0.25">
      <c r="A119" s="6" t="s">
        <v>232</v>
      </c>
      <c r="B119" s="7">
        <v>21</v>
      </c>
      <c r="C119" s="6" t="s">
        <v>174</v>
      </c>
      <c r="D119" s="6" t="s">
        <v>106</v>
      </c>
      <c r="E119" s="6" t="s">
        <v>163</v>
      </c>
      <c r="F119" s="6" t="s">
        <v>257</v>
      </c>
      <c r="G119" s="11">
        <v>3026.96</v>
      </c>
      <c r="H119" s="7">
        <v>21</v>
      </c>
      <c r="I119" s="11">
        <v>-0.36</v>
      </c>
      <c r="J119" s="11">
        <v>0</v>
      </c>
      <c r="K119" s="11">
        <v>0</v>
      </c>
      <c r="L119" s="12">
        <f t="shared" si="0"/>
        <v>25084.239999999994</v>
      </c>
      <c r="M119" s="88" t="s">
        <v>233</v>
      </c>
      <c r="N119" s="88"/>
      <c r="P119" s="11">
        <f t="shared" si="1"/>
        <v>0</v>
      </c>
    </row>
    <row r="120" spans="1:16" x14ac:dyDescent="0.25">
      <c r="A120" s="1" t="s">
        <v>234</v>
      </c>
      <c r="B120" s="9">
        <v>22</v>
      </c>
      <c r="C120" s="1" t="s">
        <v>174</v>
      </c>
      <c r="D120" s="1" t="s">
        <v>110</v>
      </c>
      <c r="E120" s="1" t="s">
        <v>161</v>
      </c>
      <c r="F120" s="1" t="s">
        <v>257</v>
      </c>
      <c r="G120" s="12">
        <v>3039.04</v>
      </c>
      <c r="H120" s="9">
        <v>22</v>
      </c>
      <c r="I120" s="12">
        <v>-0.36</v>
      </c>
      <c r="J120" s="12">
        <v>0</v>
      </c>
      <c r="K120" s="12">
        <v>0</v>
      </c>
      <c r="L120" s="12">
        <f t="shared" si="0"/>
        <v>25083.879999999994</v>
      </c>
      <c r="M120" s="81"/>
      <c r="N120" s="81"/>
      <c r="P120" s="11"/>
    </row>
    <row r="121" spans="1:16" x14ac:dyDescent="0.25">
      <c r="A121" s="6" t="s">
        <v>235</v>
      </c>
      <c r="B121" s="7">
        <v>23</v>
      </c>
      <c r="C121" s="6" t="s">
        <v>174</v>
      </c>
      <c r="D121" s="6" t="s">
        <v>106</v>
      </c>
      <c r="E121" s="6" t="s">
        <v>163</v>
      </c>
      <c r="F121" s="6" t="s">
        <v>257</v>
      </c>
      <c r="G121" s="11">
        <v>3028.42</v>
      </c>
      <c r="H121" s="7">
        <v>23</v>
      </c>
      <c r="I121" s="11">
        <v>-0.36</v>
      </c>
      <c r="J121" s="11">
        <v>0</v>
      </c>
      <c r="K121" s="11">
        <v>-254.88</v>
      </c>
      <c r="L121" s="12">
        <f t="shared" si="0"/>
        <v>24828.639999999992</v>
      </c>
      <c r="M121" s="88" t="s">
        <v>236</v>
      </c>
      <c r="N121" s="88"/>
      <c r="P121" s="11">
        <f t="shared" si="1"/>
        <v>-1.01952</v>
      </c>
    </row>
    <row r="122" spans="1:16" x14ac:dyDescent="0.25">
      <c r="A122" s="1" t="s">
        <v>237</v>
      </c>
      <c r="B122" s="9">
        <v>24</v>
      </c>
      <c r="C122" s="1" t="s">
        <v>174</v>
      </c>
      <c r="D122" s="1" t="s">
        <v>106</v>
      </c>
      <c r="E122" s="1" t="s">
        <v>161</v>
      </c>
      <c r="F122" s="1" t="s">
        <v>258</v>
      </c>
      <c r="G122" s="12">
        <v>3034.43</v>
      </c>
      <c r="H122" s="9">
        <v>24</v>
      </c>
      <c r="I122" s="12">
        <v>-0.28999999999999998</v>
      </c>
      <c r="J122" s="12">
        <v>0</v>
      </c>
      <c r="K122" s="12">
        <v>0</v>
      </c>
      <c r="L122" s="12">
        <f t="shared" si="0"/>
        <v>24828.349999999991</v>
      </c>
      <c r="M122" s="81"/>
      <c r="N122" s="81"/>
      <c r="P122" s="11"/>
    </row>
    <row r="123" spans="1:16" x14ac:dyDescent="0.25">
      <c r="A123" s="6" t="s">
        <v>239</v>
      </c>
      <c r="B123" s="7">
        <v>25</v>
      </c>
      <c r="C123" s="6" t="s">
        <v>174</v>
      </c>
      <c r="D123" s="6" t="s">
        <v>110</v>
      </c>
      <c r="E123" s="6" t="s">
        <v>163</v>
      </c>
      <c r="F123" s="6" t="s">
        <v>258</v>
      </c>
      <c r="G123" s="11">
        <v>3047.55</v>
      </c>
      <c r="H123" s="7">
        <v>25</v>
      </c>
      <c r="I123" s="11">
        <v>-0.28999999999999998</v>
      </c>
      <c r="J123" s="11">
        <v>0.36</v>
      </c>
      <c r="K123" s="11">
        <v>-249.28</v>
      </c>
      <c r="L123" s="12">
        <f t="shared" si="0"/>
        <v>24579.139999999992</v>
      </c>
      <c r="M123" s="88" t="s">
        <v>240</v>
      </c>
      <c r="N123" s="88"/>
      <c r="P123" s="11">
        <f t="shared" si="1"/>
        <v>-0.99712000000000001</v>
      </c>
    </row>
    <row r="124" spans="1:16" x14ac:dyDescent="0.25">
      <c r="A124" s="1" t="s">
        <v>241</v>
      </c>
      <c r="B124" s="9">
        <v>26</v>
      </c>
      <c r="C124" s="1" t="s">
        <v>174</v>
      </c>
      <c r="D124" s="1" t="s">
        <v>110</v>
      </c>
      <c r="E124" s="1" t="s">
        <v>161</v>
      </c>
      <c r="F124" s="1" t="s">
        <v>251</v>
      </c>
      <c r="G124" s="12">
        <v>3027.75</v>
      </c>
      <c r="H124" s="9">
        <v>26</v>
      </c>
      <c r="I124" s="12">
        <v>-0.42</v>
      </c>
      <c r="J124" s="12">
        <v>0</v>
      </c>
      <c r="K124" s="12">
        <v>0</v>
      </c>
      <c r="L124" s="12">
        <f t="shared" si="0"/>
        <v>24578.719999999994</v>
      </c>
      <c r="M124" s="81"/>
      <c r="N124" s="81"/>
      <c r="P124" s="11"/>
    </row>
    <row r="125" spans="1:16" x14ac:dyDescent="0.25">
      <c r="A125" s="6" t="s">
        <v>242</v>
      </c>
      <c r="B125" s="7">
        <v>27</v>
      </c>
      <c r="C125" s="6" t="s">
        <v>174</v>
      </c>
      <c r="D125" s="6" t="s">
        <v>106</v>
      </c>
      <c r="E125" s="6" t="s">
        <v>163</v>
      </c>
      <c r="F125" s="6" t="s">
        <v>251</v>
      </c>
      <c r="G125" s="11">
        <v>3018.63</v>
      </c>
      <c r="H125" s="7">
        <v>27</v>
      </c>
      <c r="I125" s="11">
        <v>-0.42</v>
      </c>
      <c r="J125" s="11">
        <v>0</v>
      </c>
      <c r="K125" s="11">
        <v>-255.36</v>
      </c>
      <c r="L125" s="12">
        <f t="shared" si="0"/>
        <v>24322.939999999995</v>
      </c>
      <c r="M125" s="88" t="s">
        <v>243</v>
      </c>
      <c r="N125" s="88"/>
      <c r="P125" s="11">
        <f t="shared" si="1"/>
        <v>-1.0214400000000001</v>
      </c>
    </row>
    <row r="126" spans="1:16" x14ac:dyDescent="0.25">
      <c r="A126" s="1" t="s">
        <v>244</v>
      </c>
      <c r="B126" s="9">
        <v>28</v>
      </c>
      <c r="C126" s="1" t="s">
        <v>174</v>
      </c>
      <c r="D126" s="1" t="s">
        <v>110</v>
      </c>
      <c r="E126" s="1" t="s">
        <v>161</v>
      </c>
      <c r="F126" s="1" t="s">
        <v>258</v>
      </c>
      <c r="G126" s="12">
        <v>3055.02</v>
      </c>
      <c r="H126" s="9">
        <v>28</v>
      </c>
      <c r="I126" s="12">
        <v>-0.28999999999999998</v>
      </c>
      <c r="J126" s="12">
        <v>0</v>
      </c>
      <c r="K126" s="12">
        <v>0</v>
      </c>
      <c r="L126" s="12">
        <f t="shared" si="0"/>
        <v>24322.649999999994</v>
      </c>
      <c r="M126" s="81"/>
      <c r="N126" s="81"/>
      <c r="P126" s="11"/>
    </row>
    <row r="127" spans="1:16" x14ac:dyDescent="0.25">
      <c r="A127" s="6" t="s">
        <v>245</v>
      </c>
      <c r="B127" s="7">
        <v>29</v>
      </c>
      <c r="C127" s="6" t="s">
        <v>174</v>
      </c>
      <c r="D127" s="6" t="s">
        <v>106</v>
      </c>
      <c r="E127" s="6" t="s">
        <v>163</v>
      </c>
      <c r="F127" s="6" t="s">
        <v>258</v>
      </c>
      <c r="G127" s="11">
        <v>3041.95</v>
      </c>
      <c r="H127" s="7">
        <v>29</v>
      </c>
      <c r="I127" s="11">
        <v>-0.28999999999999998</v>
      </c>
      <c r="J127" s="11">
        <v>0</v>
      </c>
      <c r="K127" s="11">
        <v>-248.33</v>
      </c>
      <c r="L127" s="12">
        <f t="shared" si="0"/>
        <v>24074.029999999992</v>
      </c>
      <c r="M127" s="88" t="s">
        <v>246</v>
      </c>
      <c r="N127" s="88"/>
      <c r="P127" s="11">
        <f t="shared" si="1"/>
        <v>-0.99331999999999998</v>
      </c>
    </row>
    <row r="128" spans="1:16" x14ac:dyDescent="0.25">
      <c r="A128" s="1" t="s">
        <v>247</v>
      </c>
      <c r="B128" s="9">
        <v>30</v>
      </c>
      <c r="C128" s="1" t="s">
        <v>174</v>
      </c>
      <c r="D128" s="1" t="s">
        <v>110</v>
      </c>
      <c r="E128" s="1" t="s">
        <v>161</v>
      </c>
      <c r="F128" s="1" t="s">
        <v>259</v>
      </c>
      <c r="G128" s="12">
        <v>3076.55</v>
      </c>
      <c r="H128" s="9">
        <v>30</v>
      </c>
      <c r="I128" s="12">
        <v>-0.35</v>
      </c>
      <c r="J128" s="12">
        <v>0</v>
      </c>
      <c r="K128" s="12">
        <v>0</v>
      </c>
      <c r="L128" s="12">
        <f t="shared" si="0"/>
        <v>24073.679999999993</v>
      </c>
      <c r="M128" s="81"/>
      <c r="N128" s="81"/>
      <c r="P128" s="11"/>
    </row>
    <row r="129" spans="1:16" x14ac:dyDescent="0.25">
      <c r="A129" s="6" t="s">
        <v>249</v>
      </c>
      <c r="B129" s="7">
        <v>31</v>
      </c>
      <c r="C129" s="6" t="s">
        <v>174</v>
      </c>
      <c r="D129" s="6" t="s">
        <v>106</v>
      </c>
      <c r="E129" s="6" t="s">
        <v>163</v>
      </c>
      <c r="F129" s="6" t="s">
        <v>259</v>
      </c>
      <c r="G129" s="11">
        <v>3097.67</v>
      </c>
      <c r="H129" s="7">
        <v>31</v>
      </c>
      <c r="I129" s="11">
        <v>-0.36</v>
      </c>
      <c r="J129" s="11">
        <v>-12.83</v>
      </c>
      <c r="K129" s="11">
        <v>485.76</v>
      </c>
      <c r="L129" s="12">
        <f t="shared" si="0"/>
        <v>24546.249999999989</v>
      </c>
      <c r="M129" s="88" t="s">
        <v>250</v>
      </c>
      <c r="N129" s="88"/>
      <c r="P129" s="11">
        <f t="shared" si="1"/>
        <v>1.9430400000000001</v>
      </c>
    </row>
    <row r="130" spans="1:16" x14ac:dyDescent="0.25">
      <c r="A130" s="90"/>
      <c r="B130" s="90"/>
      <c r="C130" s="90"/>
      <c r="D130" s="90"/>
      <c r="E130" s="90"/>
      <c r="F130" s="90"/>
      <c r="G130" s="90"/>
      <c r="H130" s="90"/>
      <c r="I130" s="13">
        <f>SUM(I99:I129)</f>
        <v>-11.049999999999995</v>
      </c>
      <c r="J130" s="13">
        <f>SUM(J99:J129)</f>
        <v>-12.47</v>
      </c>
      <c r="K130" s="13">
        <f>SUM(K100:K129)</f>
        <v>-430.23000000000013</v>
      </c>
      <c r="L130" s="13">
        <v>24546.25</v>
      </c>
      <c r="M130" s="90"/>
      <c r="N130" s="90"/>
      <c r="P130" s="14">
        <f>SUM(P101:P129)</f>
        <v>-1.7209200000000002</v>
      </c>
    </row>
  </sheetData>
  <mergeCells count="220">
    <mergeCell ref="A130:H130"/>
    <mergeCell ref="M130:N130"/>
    <mergeCell ref="M124:N124"/>
    <mergeCell ref="M125:N125"/>
    <mergeCell ref="M126:N126"/>
    <mergeCell ref="M127:N127"/>
    <mergeCell ref="M128:N128"/>
    <mergeCell ref="M129:N129"/>
    <mergeCell ref="M118:N118"/>
    <mergeCell ref="M119:N119"/>
    <mergeCell ref="M120:N120"/>
    <mergeCell ref="M121:N121"/>
    <mergeCell ref="M122:N122"/>
    <mergeCell ref="M123:N123"/>
    <mergeCell ref="M112:N112"/>
    <mergeCell ref="M113:N113"/>
    <mergeCell ref="M114:N114"/>
    <mergeCell ref="M115:N115"/>
    <mergeCell ref="M116:N116"/>
    <mergeCell ref="M117:N117"/>
    <mergeCell ref="M106:N106"/>
    <mergeCell ref="M107:N107"/>
    <mergeCell ref="M108:N108"/>
    <mergeCell ref="M109:N109"/>
    <mergeCell ref="M110:N110"/>
    <mergeCell ref="M111:N111"/>
    <mergeCell ref="M100:N100"/>
    <mergeCell ref="M101:N101"/>
    <mergeCell ref="M102:N102"/>
    <mergeCell ref="M103:N103"/>
    <mergeCell ref="M104:N104"/>
    <mergeCell ref="M105:N105"/>
    <mergeCell ref="E96:F96"/>
    <mergeCell ref="J96:K96"/>
    <mergeCell ref="M96:N96"/>
    <mergeCell ref="A97:N97"/>
    <mergeCell ref="M98:N98"/>
    <mergeCell ref="M99:N99"/>
    <mergeCell ref="E94:F94"/>
    <mergeCell ref="J94:K94"/>
    <mergeCell ref="M94:N94"/>
    <mergeCell ref="E95:F95"/>
    <mergeCell ref="J95:K95"/>
    <mergeCell ref="M95:N95"/>
    <mergeCell ref="E92:F92"/>
    <mergeCell ref="J92:K92"/>
    <mergeCell ref="M92:N92"/>
    <mergeCell ref="E93:F93"/>
    <mergeCell ref="J93:K93"/>
    <mergeCell ref="M93:N93"/>
    <mergeCell ref="E90:F90"/>
    <mergeCell ref="J90:K90"/>
    <mergeCell ref="M90:N90"/>
    <mergeCell ref="E91:F91"/>
    <mergeCell ref="J91:K91"/>
    <mergeCell ref="M91:N91"/>
    <mergeCell ref="E88:F88"/>
    <mergeCell ref="J88:K88"/>
    <mergeCell ref="M88:N88"/>
    <mergeCell ref="E89:F89"/>
    <mergeCell ref="J89:K89"/>
    <mergeCell ref="M89:N89"/>
    <mergeCell ref="E86:F86"/>
    <mergeCell ref="J86:K86"/>
    <mergeCell ref="M86:N86"/>
    <mergeCell ref="E87:F87"/>
    <mergeCell ref="J87:K87"/>
    <mergeCell ref="M87:N87"/>
    <mergeCell ref="E84:F84"/>
    <mergeCell ref="J84:K84"/>
    <mergeCell ref="M84:N84"/>
    <mergeCell ref="E85:F85"/>
    <mergeCell ref="J85:K85"/>
    <mergeCell ref="M85:N85"/>
    <mergeCell ref="E82:F82"/>
    <mergeCell ref="J82:K82"/>
    <mergeCell ref="M82:N82"/>
    <mergeCell ref="E83:F83"/>
    <mergeCell ref="J83:K83"/>
    <mergeCell ref="M83:N83"/>
    <mergeCell ref="E80:F80"/>
    <mergeCell ref="J80:K80"/>
    <mergeCell ref="M80:N80"/>
    <mergeCell ref="E81:F81"/>
    <mergeCell ref="J81:K81"/>
    <mergeCell ref="M81:N81"/>
    <mergeCell ref="E78:F78"/>
    <mergeCell ref="J78:K78"/>
    <mergeCell ref="M78:N78"/>
    <mergeCell ref="E79:F79"/>
    <mergeCell ref="J79:K79"/>
    <mergeCell ref="M79:N79"/>
    <mergeCell ref="E76:F76"/>
    <mergeCell ref="J76:K76"/>
    <mergeCell ref="M76:N76"/>
    <mergeCell ref="E77:F77"/>
    <mergeCell ref="J77:K77"/>
    <mergeCell ref="M77:N77"/>
    <mergeCell ref="E74:F74"/>
    <mergeCell ref="J74:K74"/>
    <mergeCell ref="M74:N74"/>
    <mergeCell ref="E75:F75"/>
    <mergeCell ref="J75:K75"/>
    <mergeCell ref="M75:N75"/>
    <mergeCell ref="E72:F72"/>
    <mergeCell ref="J72:K72"/>
    <mergeCell ref="M72:N72"/>
    <mergeCell ref="E73:F73"/>
    <mergeCell ref="J73:K73"/>
    <mergeCell ref="M73:N73"/>
    <mergeCell ref="E70:F70"/>
    <mergeCell ref="J70:K70"/>
    <mergeCell ref="M70:N70"/>
    <mergeCell ref="E71:F71"/>
    <mergeCell ref="J71:K71"/>
    <mergeCell ref="M71:N71"/>
    <mergeCell ref="E68:F68"/>
    <mergeCell ref="J68:K68"/>
    <mergeCell ref="M68:N68"/>
    <mergeCell ref="E69:F69"/>
    <mergeCell ref="J69:K69"/>
    <mergeCell ref="M69:N69"/>
    <mergeCell ref="A65:N65"/>
    <mergeCell ref="E66:F66"/>
    <mergeCell ref="J66:K66"/>
    <mergeCell ref="M66:N66"/>
    <mergeCell ref="E67:F67"/>
    <mergeCell ref="J67:K67"/>
    <mergeCell ref="M67:N67"/>
    <mergeCell ref="E41:G41"/>
    <mergeCell ref="I41:K41"/>
    <mergeCell ref="L41:N41"/>
    <mergeCell ref="E42:G42"/>
    <mergeCell ref="I42:K42"/>
    <mergeCell ref="L42:N42"/>
    <mergeCell ref="E39:G39"/>
    <mergeCell ref="I39:K39"/>
    <mergeCell ref="L39:N39"/>
    <mergeCell ref="E40:G40"/>
    <mergeCell ref="I40:K40"/>
    <mergeCell ref="L40:N40"/>
    <mergeCell ref="A37:C37"/>
    <mergeCell ref="E37:G37"/>
    <mergeCell ref="I37:K37"/>
    <mergeCell ref="L37:N37"/>
    <mergeCell ref="E38:G38"/>
    <mergeCell ref="I38:K38"/>
    <mergeCell ref="L38:N38"/>
    <mergeCell ref="A34:C34"/>
    <mergeCell ref="E34:G34"/>
    <mergeCell ref="I34:K34"/>
    <mergeCell ref="L34:N34"/>
    <mergeCell ref="A36:C36"/>
    <mergeCell ref="E36:G36"/>
    <mergeCell ref="I36:K36"/>
    <mergeCell ref="L36:N36"/>
    <mergeCell ref="A31:C31"/>
    <mergeCell ref="E31:G31"/>
    <mergeCell ref="A33:C33"/>
    <mergeCell ref="E33:G33"/>
    <mergeCell ref="I33:K33"/>
    <mergeCell ref="L33:N33"/>
    <mergeCell ref="A29:C29"/>
    <mergeCell ref="E29:G29"/>
    <mergeCell ref="I29:K29"/>
    <mergeCell ref="L29:N29"/>
    <mergeCell ref="A30:C30"/>
    <mergeCell ref="E30:G30"/>
    <mergeCell ref="I30:K30"/>
    <mergeCell ref="L30:N30"/>
    <mergeCell ref="A26:C26"/>
    <mergeCell ref="E26:G26"/>
    <mergeCell ref="I26:K26"/>
    <mergeCell ref="L26:N26"/>
    <mergeCell ref="A28:C28"/>
    <mergeCell ref="E28:G28"/>
    <mergeCell ref="I28:K28"/>
    <mergeCell ref="L28:N28"/>
    <mergeCell ref="A24:C24"/>
    <mergeCell ref="E24:G24"/>
    <mergeCell ref="I24:K24"/>
    <mergeCell ref="L24:N24"/>
    <mergeCell ref="A25:C25"/>
    <mergeCell ref="E25:G25"/>
    <mergeCell ref="I25:K25"/>
    <mergeCell ref="L25:N25"/>
    <mergeCell ref="A20:C20"/>
    <mergeCell ref="D20:N20"/>
    <mergeCell ref="A21:N21"/>
    <mergeCell ref="A22:C22"/>
    <mergeCell ref="A23:C23"/>
    <mergeCell ref="E23:G23"/>
    <mergeCell ref="I23:K23"/>
    <mergeCell ref="L23:N23"/>
    <mergeCell ref="D16:N16"/>
    <mergeCell ref="A17:C17"/>
    <mergeCell ref="D17:N17"/>
    <mergeCell ref="A18:C18"/>
    <mergeCell ref="D18:N18"/>
    <mergeCell ref="A19:C19"/>
    <mergeCell ref="D19:N19"/>
    <mergeCell ref="D10:N10"/>
    <mergeCell ref="D11:N11"/>
    <mergeCell ref="D12:N12"/>
    <mergeCell ref="D13:N13"/>
    <mergeCell ref="D14:N14"/>
    <mergeCell ref="D15:N15"/>
    <mergeCell ref="A6:C6"/>
    <mergeCell ref="D6:N6"/>
    <mergeCell ref="A7:C7"/>
    <mergeCell ref="D7:N7"/>
    <mergeCell ref="D8:N8"/>
    <mergeCell ref="D9:N9"/>
    <mergeCell ref="A1:N1"/>
    <mergeCell ref="A2:N2"/>
    <mergeCell ref="A3:N3"/>
    <mergeCell ref="A4:C4"/>
    <mergeCell ref="D4:N4"/>
    <mergeCell ref="A5:C5"/>
    <mergeCell ref="D5:N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88AB-3707-4B0B-BF2A-3813A87FA9E3}">
  <dimension ref="A1:P114"/>
  <sheetViews>
    <sheetView topLeftCell="A100" workbookViewId="0">
      <selection activeCell="D25" sqref="D25"/>
    </sheetView>
  </sheetViews>
  <sheetFormatPr baseColWidth="10" defaultRowHeight="13.8" x14ac:dyDescent="0.25"/>
  <sheetData>
    <row r="1" spans="1:14" ht="17.399999999999999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5">
      <c r="A2" s="79" t="s">
        <v>260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x14ac:dyDescent="0.25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3</v>
      </c>
      <c r="B4" s="81"/>
      <c r="C4" s="81"/>
      <c r="D4" s="82" t="s">
        <v>4</v>
      </c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81" t="s">
        <v>5</v>
      </c>
      <c r="B5" s="81"/>
      <c r="C5" s="81"/>
      <c r="D5" s="82" t="s">
        <v>6</v>
      </c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81" t="s">
        <v>7</v>
      </c>
      <c r="B6" s="81"/>
      <c r="C6" s="81"/>
      <c r="D6" s="82" t="s">
        <v>8</v>
      </c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25">
      <c r="A7" s="81" t="s">
        <v>9</v>
      </c>
      <c r="B7" s="81"/>
      <c r="C7" s="81"/>
      <c r="D7" s="82" t="s">
        <v>10</v>
      </c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D8" s="82" t="s">
        <v>11</v>
      </c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5">
      <c r="D9" s="82" t="s">
        <v>12</v>
      </c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25">
      <c r="D10" s="82" t="s">
        <v>10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x14ac:dyDescent="0.25">
      <c r="D11" s="82" t="s">
        <v>13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D12" s="82" t="s">
        <v>14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25">
      <c r="D13" s="82" t="s">
        <v>15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25">
      <c r="D14" s="82" t="s">
        <v>16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4" x14ac:dyDescent="0.25">
      <c r="D15" s="82" t="s">
        <v>17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x14ac:dyDescent="0.25">
      <c r="D16" s="82" t="s">
        <v>18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x14ac:dyDescent="0.25">
      <c r="A17" s="81" t="s">
        <v>19</v>
      </c>
      <c r="B17" s="81"/>
      <c r="C17" s="81"/>
      <c r="D17" s="82" t="s">
        <v>261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x14ac:dyDescent="0.25">
      <c r="A18" s="81" t="s">
        <v>21</v>
      </c>
      <c r="B18" s="81"/>
      <c r="C18" s="81"/>
      <c r="D18" s="82" t="s">
        <v>22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x14ac:dyDescent="0.25">
      <c r="A19" s="81" t="s">
        <v>23</v>
      </c>
      <c r="B19" s="81"/>
      <c r="C19" s="81"/>
      <c r="D19" s="83">
        <v>25000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x14ac:dyDescent="0.25">
      <c r="A20" s="81" t="s">
        <v>24</v>
      </c>
      <c r="B20" s="81"/>
      <c r="C20" s="81"/>
      <c r="D20" s="82" t="s">
        <v>25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x14ac:dyDescent="0.25">
      <c r="A21" s="80" t="s">
        <v>26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4" x14ac:dyDescent="0.25">
      <c r="A22" s="81" t="s">
        <v>27</v>
      </c>
      <c r="B22" s="81"/>
      <c r="C22" s="81"/>
      <c r="D22" s="2" t="s">
        <v>28</v>
      </c>
    </row>
    <row r="23" spans="1:14" x14ac:dyDescent="0.25">
      <c r="A23" s="81" t="s">
        <v>29</v>
      </c>
      <c r="B23" s="81"/>
      <c r="C23" s="81"/>
      <c r="D23" s="3">
        <v>2016</v>
      </c>
      <c r="E23" s="81" t="s">
        <v>30</v>
      </c>
      <c r="F23" s="81"/>
      <c r="G23" s="81"/>
      <c r="H23" s="3">
        <v>1335083</v>
      </c>
      <c r="I23" s="81" t="s">
        <v>31</v>
      </c>
      <c r="J23" s="81"/>
      <c r="K23" s="81"/>
      <c r="L23" s="85">
        <v>1</v>
      </c>
      <c r="M23" s="85"/>
      <c r="N23" s="85"/>
    </row>
    <row r="24" spans="1:14" x14ac:dyDescent="0.25">
      <c r="A24" s="81" t="s">
        <v>32</v>
      </c>
      <c r="B24" s="81"/>
      <c r="C24" s="81"/>
      <c r="D24" s="4">
        <f>I114+J114+K114</f>
        <v>-821.59999999999991</v>
      </c>
      <c r="E24" s="81" t="s">
        <v>33</v>
      </c>
      <c r="F24" s="81"/>
      <c r="G24" s="81"/>
      <c r="H24" s="4">
        <v>821.6</v>
      </c>
      <c r="I24" s="81" t="s">
        <v>34</v>
      </c>
      <c r="J24" s="81"/>
      <c r="K24" s="81"/>
      <c r="L24" s="86">
        <v>821.6</v>
      </c>
      <c r="M24" s="86"/>
      <c r="N24" s="86"/>
    </row>
    <row r="25" spans="1:14" x14ac:dyDescent="0.25">
      <c r="A25" s="81" t="s">
        <v>35</v>
      </c>
      <c r="B25" s="81"/>
      <c r="C25" s="81"/>
      <c r="D25" s="4">
        <v>721.57</v>
      </c>
      <c r="E25" s="81" t="s">
        <v>36</v>
      </c>
      <c r="F25" s="81"/>
      <c r="G25" s="81"/>
      <c r="H25" s="2" t="s">
        <v>324</v>
      </c>
      <c r="I25" s="81" t="s">
        <v>38</v>
      </c>
      <c r="J25" s="81"/>
      <c r="K25" s="81"/>
      <c r="L25" s="84" t="s">
        <v>325</v>
      </c>
      <c r="M25" s="84"/>
      <c r="N25" s="84"/>
    </row>
    <row r="26" spans="1:14" x14ac:dyDescent="0.25">
      <c r="A26" s="81" t="s">
        <v>40</v>
      </c>
      <c r="B26" s="81"/>
      <c r="C26" s="81"/>
      <c r="D26" s="4">
        <v>-1543.17</v>
      </c>
      <c r="E26" s="81" t="s">
        <v>41</v>
      </c>
      <c r="F26" s="81"/>
      <c r="G26" s="81"/>
      <c r="H26" s="2" t="s">
        <v>326</v>
      </c>
      <c r="I26" s="81" t="s">
        <v>43</v>
      </c>
      <c r="J26" s="81"/>
      <c r="K26" s="81"/>
      <c r="L26" s="84" t="s">
        <v>327</v>
      </c>
      <c r="M26" s="84"/>
      <c r="N26" s="84"/>
    </row>
    <row r="28" spans="1:14" x14ac:dyDescent="0.25">
      <c r="A28" s="81" t="s">
        <v>45</v>
      </c>
      <c r="B28" s="81"/>
      <c r="C28" s="81"/>
      <c r="D28" s="4">
        <v>0.46758899999999998</v>
      </c>
      <c r="E28" s="81" t="s">
        <v>46</v>
      </c>
      <c r="F28" s="81"/>
      <c r="G28" s="81"/>
      <c r="H28" s="4">
        <v>-74.690909000000005</v>
      </c>
      <c r="I28" s="81" t="s">
        <v>47</v>
      </c>
      <c r="J28" s="81"/>
      <c r="K28" s="81"/>
      <c r="L28" s="84" t="s">
        <v>328</v>
      </c>
      <c r="M28" s="84"/>
      <c r="N28" s="84"/>
    </row>
    <row r="29" spans="1:14" x14ac:dyDescent="0.25">
      <c r="A29" s="81" t="s">
        <v>49</v>
      </c>
      <c r="B29" s="81"/>
      <c r="C29" s="81"/>
      <c r="D29" s="4">
        <v>-0.65439000000000003</v>
      </c>
      <c r="E29" s="81" t="s">
        <v>50</v>
      </c>
      <c r="F29" s="81"/>
      <c r="G29" s="81"/>
      <c r="H29" s="4">
        <v>-3.8644240000000001</v>
      </c>
      <c r="I29" s="81" t="s">
        <v>51</v>
      </c>
      <c r="J29" s="81"/>
      <c r="K29" s="81"/>
      <c r="L29" s="84" t="s">
        <v>52</v>
      </c>
      <c r="M29" s="84"/>
      <c r="N29" s="84"/>
    </row>
    <row r="30" spans="1:14" x14ac:dyDescent="0.25">
      <c r="A30" s="81" t="s">
        <v>53</v>
      </c>
      <c r="B30" s="81"/>
      <c r="C30" s="81"/>
      <c r="D30" s="2" t="s">
        <v>329</v>
      </c>
      <c r="E30" s="81" t="s">
        <v>55</v>
      </c>
      <c r="F30" s="81"/>
      <c r="G30" s="81"/>
      <c r="H30" s="4">
        <v>-0.79639599999999999</v>
      </c>
      <c r="I30" s="81" t="s">
        <v>56</v>
      </c>
      <c r="J30" s="81"/>
      <c r="K30" s="81"/>
      <c r="L30" s="84" t="s">
        <v>57</v>
      </c>
      <c r="M30" s="84"/>
      <c r="N30" s="84"/>
    </row>
    <row r="31" spans="1:14" x14ac:dyDescent="0.25">
      <c r="A31" s="81" t="s">
        <v>58</v>
      </c>
      <c r="B31" s="81"/>
      <c r="C31" s="81"/>
      <c r="D31" s="2" t="s">
        <v>329</v>
      </c>
      <c r="E31" s="81" t="s">
        <v>59</v>
      </c>
      <c r="F31" s="81"/>
      <c r="G31" s="81"/>
      <c r="H31" s="4">
        <v>218.544284</v>
      </c>
    </row>
    <row r="33" spans="1:14" x14ac:dyDescent="0.25">
      <c r="A33" s="81" t="s">
        <v>60</v>
      </c>
      <c r="B33" s="81"/>
      <c r="C33" s="81"/>
      <c r="D33" s="4">
        <v>0.855958</v>
      </c>
      <c r="E33" s="81" t="s">
        <v>61</v>
      </c>
      <c r="F33" s="81"/>
      <c r="G33" s="81"/>
      <c r="H33" s="4">
        <v>0.53772699999999996</v>
      </c>
      <c r="I33" s="81" t="s">
        <v>62</v>
      </c>
      <c r="J33" s="81"/>
      <c r="K33" s="81"/>
      <c r="L33" s="86">
        <v>0.68056399999999995</v>
      </c>
      <c r="M33" s="86"/>
      <c r="N33" s="86"/>
    </row>
    <row r="34" spans="1:14" x14ac:dyDescent="0.25">
      <c r="A34" s="81" t="s">
        <v>63</v>
      </c>
      <c r="B34" s="81"/>
      <c r="C34" s="81"/>
      <c r="D34" s="2" t="s">
        <v>64</v>
      </c>
      <c r="E34" s="81" t="s">
        <v>65</v>
      </c>
      <c r="F34" s="81"/>
      <c r="G34" s="81"/>
      <c r="H34" s="2" t="s">
        <v>330</v>
      </c>
      <c r="I34" s="81" t="s">
        <v>67</v>
      </c>
      <c r="J34" s="81"/>
      <c r="K34" s="81"/>
      <c r="L34" s="84" t="s">
        <v>331</v>
      </c>
      <c r="M34" s="84"/>
      <c r="N34" s="84"/>
    </row>
    <row r="36" spans="1:14" x14ac:dyDescent="0.25">
      <c r="A36" s="81" t="s">
        <v>69</v>
      </c>
      <c r="B36" s="81"/>
      <c r="C36" s="81"/>
      <c r="D36" s="3">
        <v>11</v>
      </c>
      <c r="E36" s="81" t="s">
        <v>70</v>
      </c>
      <c r="F36" s="81"/>
      <c r="G36" s="81"/>
      <c r="H36" s="2" t="s">
        <v>71</v>
      </c>
      <c r="I36" s="81" t="s">
        <v>72</v>
      </c>
      <c r="J36" s="81"/>
      <c r="K36" s="81"/>
      <c r="L36" s="84" t="s">
        <v>73</v>
      </c>
      <c r="M36" s="84"/>
      <c r="N36" s="84"/>
    </row>
    <row r="37" spans="1:14" x14ac:dyDescent="0.25">
      <c r="A37" s="81" t="s">
        <v>74</v>
      </c>
      <c r="B37" s="81"/>
      <c r="C37" s="81"/>
      <c r="D37" s="3">
        <v>22</v>
      </c>
      <c r="E37" s="81" t="s">
        <v>75</v>
      </c>
      <c r="F37" s="81"/>
      <c r="G37" s="81"/>
      <c r="H37" s="2" t="s">
        <v>76</v>
      </c>
      <c r="I37" s="81" t="s">
        <v>77</v>
      </c>
      <c r="J37" s="81"/>
      <c r="K37" s="81"/>
      <c r="L37" s="84" t="s">
        <v>78</v>
      </c>
      <c r="M37" s="84"/>
      <c r="N37" s="84"/>
    </row>
    <row r="38" spans="1:14" x14ac:dyDescent="0.25">
      <c r="E38" s="81" t="s">
        <v>79</v>
      </c>
      <c r="F38" s="81"/>
      <c r="G38" s="81"/>
      <c r="H38" s="4">
        <v>369.57</v>
      </c>
      <c r="I38" s="81" t="s">
        <v>80</v>
      </c>
      <c r="J38" s="81"/>
      <c r="K38" s="81"/>
      <c r="L38" s="86">
        <v>-260.76</v>
      </c>
      <c r="M38" s="86"/>
      <c r="N38" s="86"/>
    </row>
    <row r="39" spans="1:14" x14ac:dyDescent="0.25">
      <c r="E39" s="81" t="s">
        <v>81</v>
      </c>
      <c r="F39" s="81"/>
      <c r="G39" s="81"/>
      <c r="H39" s="4">
        <v>360.78500000000003</v>
      </c>
      <c r="I39" s="81" t="s">
        <v>82</v>
      </c>
      <c r="J39" s="81"/>
      <c r="K39" s="81"/>
      <c r="L39" s="86">
        <v>-171.46333300000001</v>
      </c>
      <c r="M39" s="86"/>
      <c r="N39" s="86"/>
    </row>
    <row r="40" spans="1:14" x14ac:dyDescent="0.25">
      <c r="E40" s="81" t="s">
        <v>83</v>
      </c>
      <c r="F40" s="81"/>
      <c r="G40" s="81"/>
      <c r="H40" s="2" t="s">
        <v>332</v>
      </c>
      <c r="I40" s="81" t="s">
        <v>85</v>
      </c>
      <c r="J40" s="81"/>
      <c r="K40" s="81"/>
      <c r="L40" s="84" t="s">
        <v>333</v>
      </c>
      <c r="M40" s="84"/>
      <c r="N40" s="84"/>
    </row>
    <row r="41" spans="1:14" x14ac:dyDescent="0.25">
      <c r="E41" s="81" t="s">
        <v>87</v>
      </c>
      <c r="F41" s="81"/>
      <c r="G41" s="81"/>
      <c r="H41" s="2" t="s">
        <v>334</v>
      </c>
      <c r="I41" s="81" t="s">
        <v>89</v>
      </c>
      <c r="J41" s="81"/>
      <c r="K41" s="81"/>
      <c r="L41" s="84" t="s">
        <v>335</v>
      </c>
      <c r="M41" s="84"/>
      <c r="N41" s="84"/>
    </row>
    <row r="42" spans="1:14" x14ac:dyDescent="0.25">
      <c r="E42" s="81" t="s">
        <v>91</v>
      </c>
      <c r="F42" s="81"/>
      <c r="G42" s="81"/>
      <c r="H42" s="3">
        <v>1</v>
      </c>
      <c r="I42" s="81" t="s">
        <v>92</v>
      </c>
      <c r="J42" s="81"/>
      <c r="K42" s="81"/>
      <c r="L42" s="85">
        <v>3</v>
      </c>
      <c r="M42" s="85"/>
      <c r="N42" s="85"/>
    </row>
    <row r="65" spans="1:14" x14ac:dyDescent="0.25">
      <c r="A65" s="80" t="s">
        <v>93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1:14" x14ac:dyDescent="0.25">
      <c r="A66" s="5" t="s">
        <v>94</v>
      </c>
      <c r="B66" s="5" t="s">
        <v>95</v>
      </c>
      <c r="C66" s="5" t="s">
        <v>96</v>
      </c>
      <c r="D66" s="5" t="s">
        <v>97</v>
      </c>
      <c r="E66" s="87" t="s">
        <v>98</v>
      </c>
      <c r="F66" s="87"/>
      <c r="G66" s="5" t="s">
        <v>99</v>
      </c>
      <c r="H66" s="5" t="s">
        <v>100</v>
      </c>
      <c r="I66" s="5" t="s">
        <v>101</v>
      </c>
      <c r="J66" s="87" t="s">
        <v>102</v>
      </c>
      <c r="K66" s="87"/>
      <c r="L66" s="5" t="s">
        <v>103</v>
      </c>
      <c r="M66" s="87" t="s">
        <v>104</v>
      </c>
      <c r="N66" s="87"/>
    </row>
    <row r="67" spans="1:14" x14ac:dyDescent="0.25">
      <c r="A67" s="6" t="s">
        <v>105</v>
      </c>
      <c r="B67" s="7">
        <v>2</v>
      </c>
      <c r="C67" s="6" t="s">
        <v>6</v>
      </c>
      <c r="D67" s="6" t="s">
        <v>106</v>
      </c>
      <c r="E67" s="88" t="s">
        <v>107</v>
      </c>
      <c r="F67" s="88"/>
      <c r="G67" s="8">
        <v>0</v>
      </c>
      <c r="H67" s="8">
        <v>1.04152</v>
      </c>
      <c r="I67" s="8">
        <v>1.0383</v>
      </c>
      <c r="J67" s="88" t="s">
        <v>105</v>
      </c>
      <c r="K67" s="88"/>
      <c r="L67" s="6" t="s">
        <v>108</v>
      </c>
      <c r="M67" s="88"/>
      <c r="N67" s="88"/>
    </row>
    <row r="68" spans="1:14" x14ac:dyDescent="0.25">
      <c r="A68" s="1" t="s">
        <v>109</v>
      </c>
      <c r="B68" s="9">
        <v>3</v>
      </c>
      <c r="C68" s="1" t="s">
        <v>6</v>
      </c>
      <c r="D68" s="1" t="s">
        <v>110</v>
      </c>
      <c r="E68" s="81" t="s">
        <v>107</v>
      </c>
      <c r="F68" s="81"/>
      <c r="G68" s="10">
        <v>0</v>
      </c>
      <c r="H68" s="1"/>
      <c r="I68" s="1"/>
      <c r="J68" s="81" t="s">
        <v>109</v>
      </c>
      <c r="K68" s="81"/>
      <c r="L68" s="1" t="s">
        <v>108</v>
      </c>
      <c r="M68" s="81" t="s">
        <v>336</v>
      </c>
      <c r="N68" s="81"/>
    </row>
    <row r="69" spans="1:14" x14ac:dyDescent="0.25">
      <c r="A69" s="6" t="s">
        <v>112</v>
      </c>
      <c r="B69" s="7">
        <v>4</v>
      </c>
      <c r="C69" s="6" t="s">
        <v>6</v>
      </c>
      <c r="D69" s="6" t="s">
        <v>110</v>
      </c>
      <c r="E69" s="88" t="s">
        <v>337</v>
      </c>
      <c r="F69" s="88"/>
      <c r="G69" s="8">
        <v>0</v>
      </c>
      <c r="H69" s="8">
        <v>1.0499400000000001</v>
      </c>
      <c r="I69" s="8">
        <v>1.0548500000000001</v>
      </c>
      <c r="J69" s="88" t="s">
        <v>112</v>
      </c>
      <c r="K69" s="88"/>
      <c r="L69" s="6" t="s">
        <v>108</v>
      </c>
      <c r="M69" s="88"/>
      <c r="N69" s="88"/>
    </row>
    <row r="70" spans="1:14" x14ac:dyDescent="0.25">
      <c r="A70" s="1" t="s">
        <v>338</v>
      </c>
      <c r="B70" s="9">
        <v>5</v>
      </c>
      <c r="C70" s="1" t="s">
        <v>6</v>
      </c>
      <c r="D70" s="1" t="s">
        <v>106</v>
      </c>
      <c r="E70" s="81" t="s">
        <v>337</v>
      </c>
      <c r="F70" s="81"/>
      <c r="G70" s="10">
        <v>0</v>
      </c>
      <c r="H70" s="1"/>
      <c r="I70" s="1"/>
      <c r="J70" s="81" t="s">
        <v>338</v>
      </c>
      <c r="K70" s="81"/>
      <c r="L70" s="1" t="s">
        <v>108</v>
      </c>
      <c r="M70" s="81" t="s">
        <v>339</v>
      </c>
      <c r="N70" s="81"/>
    </row>
    <row r="71" spans="1:14" x14ac:dyDescent="0.25">
      <c r="A71" s="6" t="s">
        <v>116</v>
      </c>
      <c r="B71" s="7">
        <v>6</v>
      </c>
      <c r="C71" s="6" t="s">
        <v>6</v>
      </c>
      <c r="D71" s="6" t="s">
        <v>110</v>
      </c>
      <c r="E71" s="88" t="s">
        <v>121</v>
      </c>
      <c r="F71" s="88"/>
      <c r="G71" s="8">
        <v>0</v>
      </c>
      <c r="H71" s="8">
        <v>1.0833999999999999</v>
      </c>
      <c r="I71" s="8">
        <v>1.0876300000000001</v>
      </c>
      <c r="J71" s="88" t="s">
        <v>116</v>
      </c>
      <c r="K71" s="88"/>
      <c r="L71" s="6" t="s">
        <v>108</v>
      </c>
      <c r="M71" s="88"/>
      <c r="N71" s="88"/>
    </row>
    <row r="72" spans="1:14" x14ac:dyDescent="0.25">
      <c r="A72" s="1" t="s">
        <v>340</v>
      </c>
      <c r="B72" s="9">
        <v>7</v>
      </c>
      <c r="C72" s="1" t="s">
        <v>6</v>
      </c>
      <c r="D72" s="1" t="s">
        <v>106</v>
      </c>
      <c r="E72" s="81" t="s">
        <v>121</v>
      </c>
      <c r="F72" s="81"/>
      <c r="G72" s="10">
        <v>0</v>
      </c>
      <c r="H72" s="1"/>
      <c r="I72" s="1"/>
      <c r="J72" s="81" t="s">
        <v>340</v>
      </c>
      <c r="K72" s="81"/>
      <c r="L72" s="1" t="s">
        <v>108</v>
      </c>
      <c r="M72" s="81" t="s">
        <v>341</v>
      </c>
      <c r="N72" s="81"/>
    </row>
    <row r="73" spans="1:14" x14ac:dyDescent="0.25">
      <c r="A73" s="6" t="s">
        <v>120</v>
      </c>
      <c r="B73" s="7">
        <v>8</v>
      </c>
      <c r="C73" s="6" t="s">
        <v>6</v>
      </c>
      <c r="D73" s="6" t="s">
        <v>106</v>
      </c>
      <c r="E73" s="88" t="s">
        <v>342</v>
      </c>
      <c r="F73" s="88"/>
      <c r="G73" s="8">
        <v>0</v>
      </c>
      <c r="H73" s="8">
        <v>1.0838399999999999</v>
      </c>
      <c r="I73" s="8">
        <v>1.0799399999999999</v>
      </c>
      <c r="J73" s="88" t="s">
        <v>120</v>
      </c>
      <c r="K73" s="88"/>
      <c r="L73" s="6" t="s">
        <v>108</v>
      </c>
      <c r="M73" s="88"/>
      <c r="N73" s="88"/>
    </row>
    <row r="74" spans="1:14" x14ac:dyDescent="0.25">
      <c r="A74" s="1" t="s">
        <v>343</v>
      </c>
      <c r="B74" s="9">
        <v>9</v>
      </c>
      <c r="C74" s="1" t="s">
        <v>6</v>
      </c>
      <c r="D74" s="1" t="s">
        <v>110</v>
      </c>
      <c r="E74" s="81" t="s">
        <v>342</v>
      </c>
      <c r="F74" s="81"/>
      <c r="G74" s="10">
        <v>0</v>
      </c>
      <c r="H74" s="1"/>
      <c r="I74" s="1"/>
      <c r="J74" s="81" t="s">
        <v>343</v>
      </c>
      <c r="K74" s="81"/>
      <c r="L74" s="1" t="s">
        <v>108</v>
      </c>
      <c r="M74" s="81" t="s">
        <v>344</v>
      </c>
      <c r="N74" s="81"/>
    </row>
    <row r="75" spans="1:14" x14ac:dyDescent="0.25">
      <c r="A75" s="6" t="s">
        <v>124</v>
      </c>
      <c r="B75" s="7">
        <v>10</v>
      </c>
      <c r="C75" s="6" t="s">
        <v>6</v>
      </c>
      <c r="D75" s="6" t="s">
        <v>110</v>
      </c>
      <c r="E75" s="88" t="s">
        <v>125</v>
      </c>
      <c r="F75" s="88"/>
      <c r="G75" s="8">
        <v>0</v>
      </c>
      <c r="H75" s="8">
        <v>1.0866100000000001</v>
      </c>
      <c r="I75" s="8">
        <v>1.0927899999999999</v>
      </c>
      <c r="J75" s="88" t="s">
        <v>124</v>
      </c>
      <c r="K75" s="88"/>
      <c r="L75" s="6" t="s">
        <v>108</v>
      </c>
      <c r="M75" s="88"/>
      <c r="N75" s="88"/>
    </row>
    <row r="76" spans="1:14" x14ac:dyDescent="0.25">
      <c r="A76" s="1" t="s">
        <v>345</v>
      </c>
      <c r="B76" s="9">
        <v>11</v>
      </c>
      <c r="C76" s="1" t="s">
        <v>6</v>
      </c>
      <c r="D76" s="1" t="s">
        <v>106</v>
      </c>
      <c r="E76" s="81" t="s">
        <v>125</v>
      </c>
      <c r="F76" s="81"/>
      <c r="G76" s="10">
        <v>0</v>
      </c>
      <c r="H76" s="1"/>
      <c r="I76" s="1"/>
      <c r="J76" s="81" t="s">
        <v>345</v>
      </c>
      <c r="K76" s="81"/>
      <c r="L76" s="1" t="s">
        <v>108</v>
      </c>
      <c r="M76" s="81" t="s">
        <v>127</v>
      </c>
      <c r="N76" s="81"/>
    </row>
    <row r="77" spans="1:14" x14ac:dyDescent="0.25">
      <c r="A77" s="6" t="s">
        <v>128</v>
      </c>
      <c r="B77" s="7">
        <v>12</v>
      </c>
      <c r="C77" s="6" t="s">
        <v>6</v>
      </c>
      <c r="D77" s="6" t="s">
        <v>106</v>
      </c>
      <c r="E77" s="88" t="s">
        <v>141</v>
      </c>
      <c r="F77" s="88"/>
      <c r="G77" s="8">
        <v>0</v>
      </c>
      <c r="H77" s="8">
        <v>1.08813</v>
      </c>
      <c r="I77" s="8">
        <v>1.08419</v>
      </c>
      <c r="J77" s="88" t="s">
        <v>128</v>
      </c>
      <c r="K77" s="88"/>
      <c r="L77" s="6" t="s">
        <v>108</v>
      </c>
      <c r="M77" s="88"/>
      <c r="N77" s="88"/>
    </row>
    <row r="78" spans="1:14" x14ac:dyDescent="0.25">
      <c r="A78" s="1" t="s">
        <v>346</v>
      </c>
      <c r="B78" s="9">
        <v>13</v>
      </c>
      <c r="C78" s="1" t="s">
        <v>6</v>
      </c>
      <c r="D78" s="1" t="s">
        <v>110</v>
      </c>
      <c r="E78" s="81" t="s">
        <v>141</v>
      </c>
      <c r="F78" s="81"/>
      <c r="G78" s="10">
        <v>0</v>
      </c>
      <c r="H78" s="1"/>
      <c r="I78" s="1"/>
      <c r="J78" s="81" t="s">
        <v>346</v>
      </c>
      <c r="K78" s="81"/>
      <c r="L78" s="1" t="s">
        <v>108</v>
      </c>
      <c r="M78" s="81" t="s">
        <v>131</v>
      </c>
      <c r="N78" s="81"/>
    </row>
    <row r="79" spans="1:14" x14ac:dyDescent="0.25">
      <c r="A79" s="6" t="s">
        <v>132</v>
      </c>
      <c r="B79" s="7">
        <v>14</v>
      </c>
      <c r="C79" s="6" t="s">
        <v>6</v>
      </c>
      <c r="D79" s="6" t="s">
        <v>106</v>
      </c>
      <c r="E79" s="88" t="s">
        <v>347</v>
      </c>
      <c r="F79" s="88"/>
      <c r="G79" s="8">
        <v>0</v>
      </c>
      <c r="H79" s="8">
        <v>1.0853999999999999</v>
      </c>
      <c r="I79" s="8">
        <v>1.0817000000000001</v>
      </c>
      <c r="J79" s="88" t="s">
        <v>132</v>
      </c>
      <c r="K79" s="88"/>
      <c r="L79" s="6" t="s">
        <v>108</v>
      </c>
      <c r="M79" s="88"/>
      <c r="N79" s="88"/>
    </row>
    <row r="80" spans="1:14" x14ac:dyDescent="0.25">
      <c r="A80" s="1" t="s">
        <v>134</v>
      </c>
      <c r="B80" s="9">
        <v>15</v>
      </c>
      <c r="C80" s="1" t="s">
        <v>6</v>
      </c>
      <c r="D80" s="1" t="s">
        <v>110</v>
      </c>
      <c r="E80" s="81" t="s">
        <v>347</v>
      </c>
      <c r="F80" s="81"/>
      <c r="G80" s="10">
        <v>0</v>
      </c>
      <c r="H80" s="1"/>
      <c r="I80" s="1"/>
      <c r="J80" s="81" t="s">
        <v>134</v>
      </c>
      <c r="K80" s="81"/>
      <c r="L80" s="1" t="s">
        <v>108</v>
      </c>
      <c r="M80" s="81" t="s">
        <v>135</v>
      </c>
      <c r="N80" s="81"/>
    </row>
    <row r="81" spans="1:16" x14ac:dyDescent="0.25">
      <c r="A81" s="6" t="s">
        <v>136</v>
      </c>
      <c r="B81" s="7">
        <v>16</v>
      </c>
      <c r="C81" s="6" t="s">
        <v>6</v>
      </c>
      <c r="D81" s="6" t="s">
        <v>106</v>
      </c>
      <c r="E81" s="88" t="s">
        <v>137</v>
      </c>
      <c r="F81" s="88"/>
      <c r="G81" s="8">
        <v>0</v>
      </c>
      <c r="H81" s="8">
        <v>1.0888</v>
      </c>
      <c r="I81" s="8">
        <v>1.08588</v>
      </c>
      <c r="J81" s="88" t="s">
        <v>136</v>
      </c>
      <c r="K81" s="88"/>
      <c r="L81" s="6" t="s">
        <v>108</v>
      </c>
      <c r="M81" s="88"/>
      <c r="N81" s="88"/>
    </row>
    <row r="82" spans="1:16" x14ac:dyDescent="0.25">
      <c r="A82" s="1" t="s">
        <v>348</v>
      </c>
      <c r="B82" s="9">
        <v>17</v>
      </c>
      <c r="C82" s="1" t="s">
        <v>6</v>
      </c>
      <c r="D82" s="1" t="s">
        <v>110</v>
      </c>
      <c r="E82" s="81" t="s">
        <v>137</v>
      </c>
      <c r="F82" s="81"/>
      <c r="G82" s="10">
        <v>0</v>
      </c>
      <c r="H82" s="1"/>
      <c r="I82" s="1"/>
      <c r="J82" s="81" t="s">
        <v>348</v>
      </c>
      <c r="K82" s="81"/>
      <c r="L82" s="1" t="s">
        <v>108</v>
      </c>
      <c r="M82" s="81" t="s">
        <v>139</v>
      </c>
      <c r="N82" s="81"/>
    </row>
    <row r="83" spans="1:16" x14ac:dyDescent="0.25">
      <c r="A83" s="6" t="s">
        <v>140</v>
      </c>
      <c r="B83" s="7">
        <v>18</v>
      </c>
      <c r="C83" s="6" t="s">
        <v>6</v>
      </c>
      <c r="D83" s="6" t="s">
        <v>106</v>
      </c>
      <c r="E83" s="88" t="s">
        <v>349</v>
      </c>
      <c r="F83" s="88"/>
      <c r="G83" s="8">
        <v>0</v>
      </c>
      <c r="H83" s="8">
        <v>1.08945</v>
      </c>
      <c r="I83" s="8">
        <v>1.08569</v>
      </c>
      <c r="J83" s="88" t="s">
        <v>140</v>
      </c>
      <c r="K83" s="88"/>
      <c r="L83" s="6" t="s">
        <v>108</v>
      </c>
      <c r="M83" s="88"/>
      <c r="N83" s="88"/>
    </row>
    <row r="84" spans="1:16" x14ac:dyDescent="0.25">
      <c r="A84" s="1" t="s">
        <v>142</v>
      </c>
      <c r="B84" s="9">
        <v>19</v>
      </c>
      <c r="C84" s="1" t="s">
        <v>6</v>
      </c>
      <c r="D84" s="1" t="s">
        <v>110</v>
      </c>
      <c r="E84" s="81" t="s">
        <v>349</v>
      </c>
      <c r="F84" s="81"/>
      <c r="G84" s="10">
        <v>0</v>
      </c>
      <c r="H84" s="1"/>
      <c r="I84" s="1"/>
      <c r="J84" s="81" t="s">
        <v>142</v>
      </c>
      <c r="K84" s="81"/>
      <c r="L84" s="1" t="s">
        <v>108</v>
      </c>
      <c r="M84" s="81" t="s">
        <v>143</v>
      </c>
      <c r="N84" s="81"/>
    </row>
    <row r="85" spans="1:16" x14ac:dyDescent="0.25">
      <c r="A85" s="6" t="s">
        <v>144</v>
      </c>
      <c r="B85" s="7">
        <v>20</v>
      </c>
      <c r="C85" s="6" t="s">
        <v>6</v>
      </c>
      <c r="D85" s="6" t="s">
        <v>106</v>
      </c>
      <c r="E85" s="88" t="s">
        <v>350</v>
      </c>
      <c r="F85" s="88"/>
      <c r="G85" s="8">
        <v>0</v>
      </c>
      <c r="H85" s="8">
        <v>1.0798700000000001</v>
      </c>
      <c r="I85" s="8">
        <v>1.07707</v>
      </c>
      <c r="J85" s="88" t="s">
        <v>144</v>
      </c>
      <c r="K85" s="88"/>
      <c r="L85" s="6" t="s">
        <v>108</v>
      </c>
      <c r="M85" s="88"/>
      <c r="N85" s="88"/>
    </row>
    <row r="86" spans="1:16" x14ac:dyDescent="0.25">
      <c r="A86" s="1" t="s">
        <v>351</v>
      </c>
      <c r="B86" s="9">
        <v>21</v>
      </c>
      <c r="C86" s="1" t="s">
        <v>6</v>
      </c>
      <c r="D86" s="1" t="s">
        <v>110</v>
      </c>
      <c r="E86" s="81" t="s">
        <v>350</v>
      </c>
      <c r="F86" s="81"/>
      <c r="G86" s="10">
        <v>0</v>
      </c>
      <c r="H86" s="1"/>
      <c r="I86" s="1"/>
      <c r="J86" s="81" t="s">
        <v>351</v>
      </c>
      <c r="K86" s="81"/>
      <c r="L86" s="1" t="s">
        <v>108</v>
      </c>
      <c r="M86" s="81" t="s">
        <v>352</v>
      </c>
      <c r="N86" s="81"/>
    </row>
    <row r="87" spans="1:16" x14ac:dyDescent="0.25">
      <c r="A87" s="6" t="s">
        <v>148</v>
      </c>
      <c r="B87" s="7">
        <v>22</v>
      </c>
      <c r="C87" s="6" t="s">
        <v>6</v>
      </c>
      <c r="D87" s="6" t="s">
        <v>106</v>
      </c>
      <c r="E87" s="88" t="s">
        <v>353</v>
      </c>
      <c r="F87" s="88"/>
      <c r="G87" s="8">
        <v>0</v>
      </c>
      <c r="H87" s="8">
        <v>1.07803</v>
      </c>
      <c r="I87" s="8">
        <v>1.07426</v>
      </c>
      <c r="J87" s="88" t="s">
        <v>148</v>
      </c>
      <c r="K87" s="88"/>
      <c r="L87" s="6" t="s">
        <v>108</v>
      </c>
      <c r="M87" s="88"/>
      <c r="N87" s="88"/>
    </row>
    <row r="88" spans="1:16" x14ac:dyDescent="0.25">
      <c r="A88" s="1" t="s">
        <v>354</v>
      </c>
      <c r="B88" s="9">
        <v>23</v>
      </c>
      <c r="C88" s="1" t="s">
        <v>6</v>
      </c>
      <c r="D88" s="1" t="s">
        <v>110</v>
      </c>
      <c r="E88" s="81" t="s">
        <v>353</v>
      </c>
      <c r="F88" s="81"/>
      <c r="G88" s="10">
        <v>0</v>
      </c>
      <c r="H88" s="1"/>
      <c r="I88" s="1"/>
      <c r="J88" s="81" t="s">
        <v>354</v>
      </c>
      <c r="K88" s="81"/>
      <c r="L88" s="1" t="s">
        <v>108</v>
      </c>
      <c r="M88" s="81" t="s">
        <v>355</v>
      </c>
      <c r="N88" s="81"/>
    </row>
    <row r="89" spans="1:16" x14ac:dyDescent="0.25">
      <c r="A89" s="89" t="s">
        <v>152</v>
      </c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</row>
    <row r="90" spans="1:16" x14ac:dyDescent="0.25">
      <c r="A90" s="5" t="s">
        <v>102</v>
      </c>
      <c r="B90" s="5" t="s">
        <v>153</v>
      </c>
      <c r="C90" s="5" t="s">
        <v>96</v>
      </c>
      <c r="D90" s="5" t="s">
        <v>97</v>
      </c>
      <c r="E90" s="5" t="s">
        <v>154</v>
      </c>
      <c r="F90" s="5" t="s">
        <v>98</v>
      </c>
      <c r="G90" s="5" t="s">
        <v>99</v>
      </c>
      <c r="H90" s="5" t="s">
        <v>95</v>
      </c>
      <c r="I90" s="5" t="s">
        <v>155</v>
      </c>
      <c r="J90" s="5" t="s">
        <v>156</v>
      </c>
      <c r="K90" s="5" t="s">
        <v>157</v>
      </c>
      <c r="L90" s="5" t="s">
        <v>158</v>
      </c>
      <c r="M90" s="87" t="s">
        <v>104</v>
      </c>
      <c r="N90" s="87"/>
      <c r="P90">
        <v>25000</v>
      </c>
    </row>
    <row r="91" spans="1:16" x14ac:dyDescent="0.25">
      <c r="A91" s="6" t="s">
        <v>159</v>
      </c>
      <c r="B91" s="7">
        <v>1</v>
      </c>
      <c r="C91" s="6"/>
      <c r="D91" s="6" t="s">
        <v>160</v>
      </c>
      <c r="E91" s="6"/>
      <c r="F91" s="6"/>
      <c r="G91" s="6"/>
      <c r="H91" s="6"/>
      <c r="I91" s="11">
        <v>0</v>
      </c>
      <c r="J91" s="11">
        <v>0</v>
      </c>
      <c r="K91" s="11">
        <v>25000</v>
      </c>
      <c r="L91" s="11">
        <v>25000</v>
      </c>
      <c r="M91" s="88"/>
      <c r="N91" s="88"/>
      <c r="P91" s="11"/>
    </row>
    <row r="92" spans="1:16" x14ac:dyDescent="0.25">
      <c r="A92" s="1" t="s">
        <v>105</v>
      </c>
      <c r="B92" s="9">
        <v>2</v>
      </c>
      <c r="C92" s="1" t="s">
        <v>6</v>
      </c>
      <c r="D92" s="1" t="s">
        <v>106</v>
      </c>
      <c r="E92" s="1" t="s">
        <v>161</v>
      </c>
      <c r="F92" s="1" t="s">
        <v>162</v>
      </c>
      <c r="G92" s="10">
        <v>1.0402199999999999</v>
      </c>
      <c r="H92" s="9">
        <v>2</v>
      </c>
      <c r="I92" s="12">
        <v>0</v>
      </c>
      <c r="J92" s="12">
        <v>0</v>
      </c>
      <c r="K92" s="12">
        <v>0</v>
      </c>
      <c r="L92" s="12">
        <v>25000</v>
      </c>
      <c r="M92" s="81"/>
      <c r="N92" s="81"/>
      <c r="P92" s="11"/>
    </row>
    <row r="93" spans="1:16" x14ac:dyDescent="0.25">
      <c r="A93" s="6" t="s">
        <v>109</v>
      </c>
      <c r="B93" s="7">
        <v>3</v>
      </c>
      <c r="C93" s="6" t="s">
        <v>6</v>
      </c>
      <c r="D93" s="6" t="s">
        <v>110</v>
      </c>
      <c r="E93" s="6" t="s">
        <v>163</v>
      </c>
      <c r="F93" s="6" t="s">
        <v>162</v>
      </c>
      <c r="G93" s="8">
        <v>1.04152</v>
      </c>
      <c r="H93" s="7">
        <v>3</v>
      </c>
      <c r="I93" s="11">
        <v>-8.9499999999999993</v>
      </c>
      <c r="J93" s="11">
        <v>0</v>
      </c>
      <c r="K93" s="11">
        <v>-232.7</v>
      </c>
      <c r="L93" s="11">
        <v>24758.35</v>
      </c>
      <c r="M93" s="88" t="s">
        <v>336</v>
      </c>
      <c r="N93" s="88"/>
      <c r="P93" s="11">
        <f>(K93/P$90)*100</f>
        <v>-0.93080000000000007</v>
      </c>
    </row>
    <row r="94" spans="1:16" x14ac:dyDescent="0.25">
      <c r="A94" s="1" t="s">
        <v>112</v>
      </c>
      <c r="B94" s="9">
        <v>4</v>
      </c>
      <c r="C94" s="1" t="s">
        <v>6</v>
      </c>
      <c r="D94" s="1" t="s">
        <v>110</v>
      </c>
      <c r="E94" s="1" t="s">
        <v>161</v>
      </c>
      <c r="F94" s="1" t="s">
        <v>356</v>
      </c>
      <c r="G94" s="10">
        <v>1.0519000000000001</v>
      </c>
      <c r="H94" s="9">
        <v>4</v>
      </c>
      <c r="I94" s="12">
        <v>0</v>
      </c>
      <c r="J94" s="12">
        <v>0</v>
      </c>
      <c r="K94" s="12">
        <v>0</v>
      </c>
      <c r="L94" s="12">
        <v>24758.35</v>
      </c>
      <c r="M94" s="81"/>
      <c r="N94" s="81"/>
      <c r="P94" s="11">
        <f t="shared" ref="P94:P113" si="0">(K94/P$90)*100</f>
        <v>0</v>
      </c>
    </row>
    <row r="95" spans="1:16" x14ac:dyDescent="0.25">
      <c r="A95" s="6" t="s">
        <v>338</v>
      </c>
      <c r="B95" s="7">
        <v>5</v>
      </c>
      <c r="C95" s="6" t="s">
        <v>6</v>
      </c>
      <c r="D95" s="6" t="s">
        <v>106</v>
      </c>
      <c r="E95" s="6" t="s">
        <v>163</v>
      </c>
      <c r="F95" s="6" t="s">
        <v>356</v>
      </c>
      <c r="G95" s="8">
        <v>1.0548599999999999</v>
      </c>
      <c r="H95" s="7">
        <v>5</v>
      </c>
      <c r="I95" s="11">
        <v>-6.35</v>
      </c>
      <c r="J95" s="11">
        <v>0</v>
      </c>
      <c r="K95" s="11">
        <v>375.92</v>
      </c>
      <c r="L95" s="11">
        <v>25127.919999999998</v>
      </c>
      <c r="M95" s="88" t="s">
        <v>339</v>
      </c>
      <c r="N95" s="88"/>
      <c r="P95" s="11">
        <f t="shared" si="0"/>
        <v>1.5036800000000001</v>
      </c>
    </row>
    <row r="96" spans="1:16" x14ac:dyDescent="0.25">
      <c r="A96" s="1" t="s">
        <v>116</v>
      </c>
      <c r="B96" s="9">
        <v>6</v>
      </c>
      <c r="C96" s="1" t="s">
        <v>6</v>
      </c>
      <c r="D96" s="1" t="s">
        <v>110</v>
      </c>
      <c r="E96" s="1" t="s">
        <v>161</v>
      </c>
      <c r="F96" s="1" t="s">
        <v>166</v>
      </c>
      <c r="G96" s="10">
        <v>1.0850900000000001</v>
      </c>
      <c r="H96" s="9">
        <v>6</v>
      </c>
      <c r="I96" s="12">
        <v>0</v>
      </c>
      <c r="J96" s="12">
        <v>0</v>
      </c>
      <c r="K96" s="12">
        <v>0</v>
      </c>
      <c r="L96" s="12">
        <v>25127.919999999998</v>
      </c>
      <c r="M96" s="81"/>
      <c r="N96" s="81"/>
      <c r="P96" s="11">
        <f t="shared" si="0"/>
        <v>0</v>
      </c>
    </row>
    <row r="97" spans="1:16" x14ac:dyDescent="0.25">
      <c r="A97" s="6" t="s">
        <v>340</v>
      </c>
      <c r="B97" s="7">
        <v>7</v>
      </c>
      <c r="C97" s="6" t="s">
        <v>6</v>
      </c>
      <c r="D97" s="6" t="s">
        <v>106</v>
      </c>
      <c r="E97" s="6" t="s">
        <v>163</v>
      </c>
      <c r="F97" s="6" t="s">
        <v>166</v>
      </c>
      <c r="G97" s="8">
        <v>1.0850900000000001</v>
      </c>
      <c r="H97" s="7">
        <v>7</v>
      </c>
      <c r="I97" s="11">
        <v>-7.5</v>
      </c>
      <c r="J97" s="11">
        <v>0</v>
      </c>
      <c r="K97" s="11">
        <v>0</v>
      </c>
      <c r="L97" s="11">
        <v>25120.42</v>
      </c>
      <c r="M97" s="88" t="s">
        <v>341</v>
      </c>
      <c r="N97" s="88"/>
      <c r="P97" s="11">
        <f t="shared" si="0"/>
        <v>0</v>
      </c>
    </row>
    <row r="98" spans="1:16" x14ac:dyDescent="0.25">
      <c r="A98" s="1" t="s">
        <v>120</v>
      </c>
      <c r="B98" s="9">
        <v>8</v>
      </c>
      <c r="C98" s="1" t="s">
        <v>6</v>
      </c>
      <c r="D98" s="1" t="s">
        <v>106</v>
      </c>
      <c r="E98" s="1" t="s">
        <v>161</v>
      </c>
      <c r="F98" s="1" t="s">
        <v>357</v>
      </c>
      <c r="G98" s="10">
        <v>1.08226</v>
      </c>
      <c r="H98" s="9">
        <v>8</v>
      </c>
      <c r="I98" s="12">
        <v>0</v>
      </c>
      <c r="J98" s="12">
        <v>0</v>
      </c>
      <c r="K98" s="12">
        <v>0</v>
      </c>
      <c r="L98" s="12">
        <v>25120.42</v>
      </c>
      <c r="M98" s="81"/>
      <c r="N98" s="81"/>
      <c r="P98" s="11">
        <f t="shared" si="0"/>
        <v>0</v>
      </c>
    </row>
    <row r="99" spans="1:16" x14ac:dyDescent="0.25">
      <c r="A99" s="6" t="s">
        <v>343</v>
      </c>
      <c r="B99" s="7">
        <v>9</v>
      </c>
      <c r="C99" s="6" t="s">
        <v>6</v>
      </c>
      <c r="D99" s="6" t="s">
        <v>110</v>
      </c>
      <c r="E99" s="6" t="s">
        <v>163</v>
      </c>
      <c r="F99" s="6" t="s">
        <v>357</v>
      </c>
      <c r="G99" s="8">
        <v>1.08226</v>
      </c>
      <c r="H99" s="7">
        <v>9</v>
      </c>
      <c r="I99" s="11">
        <v>-7.75</v>
      </c>
      <c r="J99" s="11">
        <v>0</v>
      </c>
      <c r="K99" s="11">
        <v>0</v>
      </c>
      <c r="L99" s="11">
        <v>25112.67</v>
      </c>
      <c r="M99" s="88" t="s">
        <v>344</v>
      </c>
      <c r="N99" s="88"/>
      <c r="P99" s="11">
        <f t="shared" si="0"/>
        <v>0</v>
      </c>
    </row>
    <row r="100" spans="1:16" x14ac:dyDescent="0.25">
      <c r="A100" s="1" t="s">
        <v>124</v>
      </c>
      <c r="B100" s="9">
        <v>10</v>
      </c>
      <c r="C100" s="1" t="s">
        <v>6</v>
      </c>
      <c r="D100" s="1" t="s">
        <v>110</v>
      </c>
      <c r="E100" s="1" t="s">
        <v>161</v>
      </c>
      <c r="F100" s="1" t="s">
        <v>167</v>
      </c>
      <c r="G100" s="10">
        <v>1.08908</v>
      </c>
      <c r="H100" s="9">
        <v>10</v>
      </c>
      <c r="I100" s="12">
        <v>0</v>
      </c>
      <c r="J100" s="12">
        <v>0</v>
      </c>
      <c r="K100" s="12">
        <v>0</v>
      </c>
      <c r="L100" s="12">
        <v>25112.67</v>
      </c>
      <c r="M100" s="81"/>
      <c r="N100" s="81"/>
      <c r="P100" s="11">
        <f t="shared" si="0"/>
        <v>0</v>
      </c>
    </row>
    <row r="101" spans="1:16" x14ac:dyDescent="0.25">
      <c r="A101" s="6" t="s">
        <v>345</v>
      </c>
      <c r="B101" s="7">
        <v>11</v>
      </c>
      <c r="C101" s="6" t="s">
        <v>6</v>
      </c>
      <c r="D101" s="6" t="s">
        <v>106</v>
      </c>
      <c r="E101" s="6" t="s">
        <v>163</v>
      </c>
      <c r="F101" s="6" t="s">
        <v>167</v>
      </c>
      <c r="G101" s="8">
        <v>1.08908</v>
      </c>
      <c r="H101" s="7">
        <v>11</v>
      </c>
      <c r="I101" s="11">
        <v>-5.15</v>
      </c>
      <c r="J101" s="11">
        <v>0</v>
      </c>
      <c r="K101" s="11">
        <v>0</v>
      </c>
      <c r="L101" s="11">
        <v>25107.52</v>
      </c>
      <c r="M101" s="88" t="s">
        <v>127</v>
      </c>
      <c r="N101" s="88"/>
      <c r="P101" s="11">
        <f t="shared" si="0"/>
        <v>0</v>
      </c>
    </row>
    <row r="102" spans="1:16" x14ac:dyDescent="0.25">
      <c r="A102" s="1" t="s">
        <v>128</v>
      </c>
      <c r="B102" s="9">
        <v>12</v>
      </c>
      <c r="C102" s="1" t="s">
        <v>6</v>
      </c>
      <c r="D102" s="1" t="s">
        <v>106</v>
      </c>
      <c r="E102" s="1" t="s">
        <v>161</v>
      </c>
      <c r="F102" s="1" t="s">
        <v>171</v>
      </c>
      <c r="G102" s="10">
        <v>1.0865400000000001</v>
      </c>
      <c r="H102" s="9">
        <v>12</v>
      </c>
      <c r="I102" s="12">
        <v>0</v>
      </c>
      <c r="J102" s="12">
        <v>0</v>
      </c>
      <c r="K102" s="12">
        <v>0</v>
      </c>
      <c r="L102" s="12">
        <v>25107.52</v>
      </c>
      <c r="M102" s="81"/>
      <c r="N102" s="81"/>
      <c r="P102" s="11">
        <f t="shared" si="0"/>
        <v>0</v>
      </c>
    </row>
    <row r="103" spans="1:16" x14ac:dyDescent="0.25">
      <c r="A103" s="6" t="s">
        <v>346</v>
      </c>
      <c r="B103" s="7">
        <v>13</v>
      </c>
      <c r="C103" s="6" t="s">
        <v>6</v>
      </c>
      <c r="D103" s="6" t="s">
        <v>110</v>
      </c>
      <c r="E103" s="6" t="s">
        <v>163</v>
      </c>
      <c r="F103" s="6" t="s">
        <v>171</v>
      </c>
      <c r="G103" s="8">
        <v>1.08813</v>
      </c>
      <c r="H103" s="7">
        <v>13</v>
      </c>
      <c r="I103" s="11">
        <v>-7.95</v>
      </c>
      <c r="J103" s="11">
        <v>0</v>
      </c>
      <c r="K103" s="11">
        <v>-252.81</v>
      </c>
      <c r="L103" s="11">
        <v>24846.76</v>
      </c>
      <c r="M103" s="88" t="s">
        <v>131</v>
      </c>
      <c r="N103" s="88"/>
      <c r="P103" s="11">
        <f t="shared" si="0"/>
        <v>-1.0112400000000001</v>
      </c>
    </row>
    <row r="104" spans="1:16" x14ac:dyDescent="0.25">
      <c r="A104" s="1" t="s">
        <v>132</v>
      </c>
      <c r="B104" s="9">
        <v>14</v>
      </c>
      <c r="C104" s="1" t="s">
        <v>6</v>
      </c>
      <c r="D104" s="1" t="s">
        <v>106</v>
      </c>
      <c r="E104" s="1" t="s">
        <v>161</v>
      </c>
      <c r="F104" s="1" t="s">
        <v>358</v>
      </c>
      <c r="G104" s="10">
        <v>1.0839099999999999</v>
      </c>
      <c r="H104" s="9">
        <v>14</v>
      </c>
      <c r="I104" s="12">
        <v>0</v>
      </c>
      <c r="J104" s="12">
        <v>0</v>
      </c>
      <c r="K104" s="12">
        <v>0</v>
      </c>
      <c r="L104" s="12">
        <v>24846.76</v>
      </c>
      <c r="M104" s="81"/>
      <c r="N104" s="81"/>
      <c r="P104" s="11">
        <f t="shared" si="0"/>
        <v>0</v>
      </c>
    </row>
    <row r="105" spans="1:16" x14ac:dyDescent="0.25">
      <c r="A105" s="6" t="s">
        <v>134</v>
      </c>
      <c r="B105" s="7">
        <v>15</v>
      </c>
      <c r="C105" s="6" t="s">
        <v>6</v>
      </c>
      <c r="D105" s="6" t="s">
        <v>110</v>
      </c>
      <c r="E105" s="6" t="s">
        <v>163</v>
      </c>
      <c r="F105" s="6" t="s">
        <v>358</v>
      </c>
      <c r="G105" s="8">
        <v>1.08541</v>
      </c>
      <c r="H105" s="7">
        <v>15</v>
      </c>
      <c r="I105" s="11">
        <v>-8.4</v>
      </c>
      <c r="J105" s="11">
        <v>0</v>
      </c>
      <c r="K105" s="11">
        <v>-252</v>
      </c>
      <c r="L105" s="11">
        <v>24586.36</v>
      </c>
      <c r="M105" s="88" t="s">
        <v>135</v>
      </c>
      <c r="N105" s="88"/>
      <c r="P105" s="11">
        <f t="shared" si="0"/>
        <v>-1.008</v>
      </c>
    </row>
    <row r="106" spans="1:16" x14ac:dyDescent="0.25">
      <c r="A106" s="1" t="s">
        <v>136</v>
      </c>
      <c r="B106" s="9">
        <v>16</v>
      </c>
      <c r="C106" s="1" t="s">
        <v>6</v>
      </c>
      <c r="D106" s="1" t="s">
        <v>106</v>
      </c>
      <c r="E106" s="1" t="s">
        <v>161</v>
      </c>
      <c r="F106" s="1" t="s">
        <v>170</v>
      </c>
      <c r="G106" s="10">
        <v>1.08762</v>
      </c>
      <c r="H106" s="9">
        <v>16</v>
      </c>
      <c r="I106" s="12">
        <v>0</v>
      </c>
      <c r="J106" s="12">
        <v>0</v>
      </c>
      <c r="K106" s="12">
        <v>0</v>
      </c>
      <c r="L106" s="12">
        <v>24586.36</v>
      </c>
      <c r="M106" s="81"/>
      <c r="N106" s="81"/>
      <c r="P106" s="11">
        <f t="shared" si="0"/>
        <v>0</v>
      </c>
    </row>
    <row r="107" spans="1:16" x14ac:dyDescent="0.25">
      <c r="A107" s="6" t="s">
        <v>348</v>
      </c>
      <c r="B107" s="7">
        <v>17</v>
      </c>
      <c r="C107" s="6" t="s">
        <v>6</v>
      </c>
      <c r="D107" s="6" t="s">
        <v>110</v>
      </c>
      <c r="E107" s="6" t="s">
        <v>163</v>
      </c>
      <c r="F107" s="6" t="s">
        <v>170</v>
      </c>
      <c r="G107" s="8">
        <v>1.0888</v>
      </c>
      <c r="H107" s="7">
        <v>17</v>
      </c>
      <c r="I107" s="11">
        <v>-10.4</v>
      </c>
      <c r="J107" s="11">
        <v>0</v>
      </c>
      <c r="K107" s="11">
        <v>-245.44</v>
      </c>
      <c r="L107" s="11">
        <v>24330.52</v>
      </c>
      <c r="M107" s="88" t="s">
        <v>139</v>
      </c>
      <c r="N107" s="88"/>
      <c r="P107" s="11">
        <f t="shared" si="0"/>
        <v>-0.98175999999999997</v>
      </c>
    </row>
    <row r="108" spans="1:16" x14ac:dyDescent="0.25">
      <c r="A108" s="1" t="s">
        <v>140</v>
      </c>
      <c r="B108" s="9">
        <v>18</v>
      </c>
      <c r="C108" s="1" t="s">
        <v>6</v>
      </c>
      <c r="D108" s="1" t="s">
        <v>106</v>
      </c>
      <c r="E108" s="1" t="s">
        <v>161</v>
      </c>
      <c r="F108" s="1" t="s">
        <v>359</v>
      </c>
      <c r="G108" s="10">
        <v>1.0879399999999999</v>
      </c>
      <c r="H108" s="9">
        <v>18</v>
      </c>
      <c r="I108" s="12">
        <v>0</v>
      </c>
      <c r="J108" s="12">
        <v>0</v>
      </c>
      <c r="K108" s="12">
        <v>0</v>
      </c>
      <c r="L108" s="12">
        <v>24330.52</v>
      </c>
      <c r="M108" s="81"/>
      <c r="N108" s="81"/>
      <c r="P108" s="11">
        <f t="shared" si="0"/>
        <v>0</v>
      </c>
    </row>
    <row r="109" spans="1:16" x14ac:dyDescent="0.25">
      <c r="A109" s="6" t="s">
        <v>142</v>
      </c>
      <c r="B109" s="7">
        <v>19</v>
      </c>
      <c r="C109" s="6" t="s">
        <v>6</v>
      </c>
      <c r="D109" s="6" t="s">
        <v>110</v>
      </c>
      <c r="E109" s="6" t="s">
        <v>163</v>
      </c>
      <c r="F109" s="6" t="s">
        <v>359</v>
      </c>
      <c r="G109" s="8">
        <v>1.08569</v>
      </c>
      <c r="H109" s="7">
        <v>19</v>
      </c>
      <c r="I109" s="11">
        <v>-8</v>
      </c>
      <c r="J109" s="11">
        <v>0</v>
      </c>
      <c r="K109" s="11">
        <v>360</v>
      </c>
      <c r="L109" s="11">
        <v>24682.52</v>
      </c>
      <c r="M109" s="88" t="s">
        <v>143</v>
      </c>
      <c r="N109" s="88"/>
      <c r="P109" s="11">
        <f t="shared" si="0"/>
        <v>1.44</v>
      </c>
    </row>
    <row r="110" spans="1:16" x14ac:dyDescent="0.25">
      <c r="A110" s="1" t="s">
        <v>144</v>
      </c>
      <c r="B110" s="9">
        <v>20</v>
      </c>
      <c r="C110" s="1" t="s">
        <v>6</v>
      </c>
      <c r="D110" s="1" t="s">
        <v>106</v>
      </c>
      <c r="E110" s="1" t="s">
        <v>161</v>
      </c>
      <c r="F110" s="1" t="s">
        <v>360</v>
      </c>
      <c r="G110" s="10">
        <v>1.07874</v>
      </c>
      <c r="H110" s="9">
        <v>20</v>
      </c>
      <c r="I110" s="12">
        <v>0</v>
      </c>
      <c r="J110" s="12">
        <v>0</v>
      </c>
      <c r="K110" s="12">
        <v>0</v>
      </c>
      <c r="L110" s="12">
        <v>24682.52</v>
      </c>
      <c r="M110" s="81"/>
      <c r="N110" s="81"/>
      <c r="P110" s="11">
        <f t="shared" si="0"/>
        <v>0</v>
      </c>
    </row>
    <row r="111" spans="1:16" x14ac:dyDescent="0.25">
      <c r="A111" s="6" t="s">
        <v>351</v>
      </c>
      <c r="B111" s="7">
        <v>21</v>
      </c>
      <c r="C111" s="6" t="s">
        <v>6</v>
      </c>
      <c r="D111" s="6" t="s">
        <v>110</v>
      </c>
      <c r="E111" s="6" t="s">
        <v>163</v>
      </c>
      <c r="F111" s="6" t="s">
        <v>360</v>
      </c>
      <c r="G111" s="8">
        <v>1.0798700000000001</v>
      </c>
      <c r="H111" s="7">
        <v>21</v>
      </c>
      <c r="I111" s="11">
        <v>-10.85</v>
      </c>
      <c r="J111" s="11">
        <v>0</v>
      </c>
      <c r="K111" s="11">
        <v>-245.21</v>
      </c>
      <c r="L111" s="11">
        <v>24426.46</v>
      </c>
      <c r="M111" s="88" t="s">
        <v>352</v>
      </c>
      <c r="N111" s="88"/>
      <c r="P111" s="11">
        <f t="shared" si="0"/>
        <v>-0.98084000000000005</v>
      </c>
    </row>
    <row r="112" spans="1:16" x14ac:dyDescent="0.25">
      <c r="A112" s="1" t="s">
        <v>148</v>
      </c>
      <c r="B112" s="9">
        <v>22</v>
      </c>
      <c r="C112" s="1" t="s">
        <v>6</v>
      </c>
      <c r="D112" s="1" t="s">
        <v>106</v>
      </c>
      <c r="E112" s="1" t="s">
        <v>161</v>
      </c>
      <c r="F112" s="1" t="s">
        <v>361</v>
      </c>
      <c r="G112" s="10">
        <v>1.0765100000000001</v>
      </c>
      <c r="H112" s="9">
        <v>22</v>
      </c>
      <c r="I112" s="12">
        <v>0</v>
      </c>
      <c r="J112" s="12">
        <v>0</v>
      </c>
      <c r="K112" s="12">
        <v>0</v>
      </c>
      <c r="L112" s="12">
        <v>24426.46</v>
      </c>
      <c r="M112" s="81"/>
      <c r="N112" s="81"/>
      <c r="P112" s="11">
        <f t="shared" si="0"/>
        <v>0</v>
      </c>
    </row>
    <row r="113" spans="1:16" x14ac:dyDescent="0.25">
      <c r="A113" s="6" t="s">
        <v>354</v>
      </c>
      <c r="B113" s="7">
        <v>23</v>
      </c>
      <c r="C113" s="6" t="s">
        <v>6</v>
      </c>
      <c r="D113" s="6" t="s">
        <v>110</v>
      </c>
      <c r="E113" s="6" t="s">
        <v>163</v>
      </c>
      <c r="F113" s="6" t="s">
        <v>361</v>
      </c>
      <c r="G113" s="8">
        <v>1.07803</v>
      </c>
      <c r="H113" s="7">
        <v>23</v>
      </c>
      <c r="I113" s="11">
        <v>-7.9</v>
      </c>
      <c r="J113" s="11">
        <v>0</v>
      </c>
      <c r="K113" s="11">
        <v>-240.16</v>
      </c>
      <c r="L113" s="11">
        <v>24178.400000000001</v>
      </c>
      <c r="M113" s="88" t="s">
        <v>355</v>
      </c>
      <c r="N113" s="88"/>
      <c r="P113" s="11">
        <f t="shared" si="0"/>
        <v>-0.96063999999999994</v>
      </c>
    </row>
    <row r="114" spans="1:16" x14ac:dyDescent="0.25">
      <c r="A114" s="90"/>
      <c r="B114" s="90"/>
      <c r="C114" s="90"/>
      <c r="D114" s="90"/>
      <c r="E114" s="90"/>
      <c r="F114" s="90"/>
      <c r="G114" s="90"/>
      <c r="H114" s="90"/>
      <c r="I114" s="13">
        <f>SUM([2]Sheet1!I91:I113)</f>
        <v>-89.199999999999989</v>
      </c>
      <c r="J114" s="13">
        <f>SUM([2]Sheet1!J91:J113)</f>
        <v>0</v>
      </c>
      <c r="K114" s="13">
        <v>-732.4</v>
      </c>
      <c r="L114" s="13">
        <v>24178.400000000001</v>
      </c>
      <c r="M114" s="90"/>
      <c r="N114" s="90"/>
      <c r="P114" s="14">
        <f>SUM(P91:P113)</f>
        <v>-2.9295999999999998</v>
      </c>
    </row>
  </sheetData>
  <mergeCells count="188">
    <mergeCell ref="M110:N110"/>
    <mergeCell ref="M111:N111"/>
    <mergeCell ref="M112:N112"/>
    <mergeCell ref="M113:N113"/>
    <mergeCell ref="A114:H114"/>
    <mergeCell ref="M114:N114"/>
    <mergeCell ref="M104:N104"/>
    <mergeCell ref="M105:N105"/>
    <mergeCell ref="M106:N106"/>
    <mergeCell ref="M107:N107"/>
    <mergeCell ref="M108:N108"/>
    <mergeCell ref="M109:N109"/>
    <mergeCell ref="M98:N98"/>
    <mergeCell ref="M99:N99"/>
    <mergeCell ref="M100:N100"/>
    <mergeCell ref="M101:N101"/>
    <mergeCell ref="M102:N102"/>
    <mergeCell ref="M103:N103"/>
    <mergeCell ref="M92:N92"/>
    <mergeCell ref="M93:N93"/>
    <mergeCell ref="M94:N94"/>
    <mergeCell ref="M95:N95"/>
    <mergeCell ref="M96:N96"/>
    <mergeCell ref="M97:N97"/>
    <mergeCell ref="E88:F88"/>
    <mergeCell ref="J88:K88"/>
    <mergeCell ref="M88:N88"/>
    <mergeCell ref="A89:N89"/>
    <mergeCell ref="M90:N90"/>
    <mergeCell ref="M91:N91"/>
    <mergeCell ref="E86:F86"/>
    <mergeCell ref="J86:K86"/>
    <mergeCell ref="M86:N86"/>
    <mergeCell ref="E87:F87"/>
    <mergeCell ref="J87:K87"/>
    <mergeCell ref="M87:N87"/>
    <mergeCell ref="E84:F84"/>
    <mergeCell ref="J84:K84"/>
    <mergeCell ref="M84:N84"/>
    <mergeCell ref="E85:F85"/>
    <mergeCell ref="J85:K85"/>
    <mergeCell ref="M85:N85"/>
    <mergeCell ref="E82:F82"/>
    <mergeCell ref="J82:K82"/>
    <mergeCell ref="M82:N82"/>
    <mergeCell ref="E83:F83"/>
    <mergeCell ref="J83:K83"/>
    <mergeCell ref="M83:N83"/>
    <mergeCell ref="E80:F80"/>
    <mergeCell ref="J80:K80"/>
    <mergeCell ref="M80:N80"/>
    <mergeCell ref="E81:F81"/>
    <mergeCell ref="J81:K81"/>
    <mergeCell ref="M81:N81"/>
    <mergeCell ref="E78:F78"/>
    <mergeCell ref="J78:K78"/>
    <mergeCell ref="M78:N78"/>
    <mergeCell ref="E79:F79"/>
    <mergeCell ref="J79:K79"/>
    <mergeCell ref="M79:N79"/>
    <mergeCell ref="E76:F76"/>
    <mergeCell ref="J76:K76"/>
    <mergeCell ref="M76:N76"/>
    <mergeCell ref="E77:F77"/>
    <mergeCell ref="J77:K77"/>
    <mergeCell ref="M77:N77"/>
    <mergeCell ref="E74:F74"/>
    <mergeCell ref="J74:K74"/>
    <mergeCell ref="M74:N74"/>
    <mergeCell ref="E75:F75"/>
    <mergeCell ref="J75:K75"/>
    <mergeCell ref="M75:N75"/>
    <mergeCell ref="E72:F72"/>
    <mergeCell ref="J72:K72"/>
    <mergeCell ref="M72:N72"/>
    <mergeCell ref="E73:F73"/>
    <mergeCell ref="J73:K73"/>
    <mergeCell ref="M73:N73"/>
    <mergeCell ref="E70:F70"/>
    <mergeCell ref="J70:K70"/>
    <mergeCell ref="M70:N70"/>
    <mergeCell ref="E71:F71"/>
    <mergeCell ref="J71:K71"/>
    <mergeCell ref="M71:N71"/>
    <mergeCell ref="E68:F68"/>
    <mergeCell ref="J68:K68"/>
    <mergeCell ref="M68:N68"/>
    <mergeCell ref="E69:F69"/>
    <mergeCell ref="J69:K69"/>
    <mergeCell ref="M69:N69"/>
    <mergeCell ref="A65:N65"/>
    <mergeCell ref="E66:F66"/>
    <mergeCell ref="J66:K66"/>
    <mergeCell ref="M66:N66"/>
    <mergeCell ref="E67:F67"/>
    <mergeCell ref="J67:K67"/>
    <mergeCell ref="M67:N67"/>
    <mergeCell ref="E41:G41"/>
    <mergeCell ref="I41:K41"/>
    <mergeCell ref="L41:N41"/>
    <mergeCell ref="E42:G42"/>
    <mergeCell ref="I42:K42"/>
    <mergeCell ref="L42:N42"/>
    <mergeCell ref="E39:G39"/>
    <mergeCell ref="I39:K39"/>
    <mergeCell ref="L39:N39"/>
    <mergeCell ref="E40:G40"/>
    <mergeCell ref="I40:K40"/>
    <mergeCell ref="L40:N40"/>
    <mergeCell ref="A37:C37"/>
    <mergeCell ref="E37:G37"/>
    <mergeCell ref="I37:K37"/>
    <mergeCell ref="L37:N37"/>
    <mergeCell ref="E38:G38"/>
    <mergeCell ref="I38:K38"/>
    <mergeCell ref="L38:N38"/>
    <mergeCell ref="A34:C34"/>
    <mergeCell ref="E34:G34"/>
    <mergeCell ref="I34:K34"/>
    <mergeCell ref="L34:N34"/>
    <mergeCell ref="A36:C36"/>
    <mergeCell ref="E36:G36"/>
    <mergeCell ref="I36:K36"/>
    <mergeCell ref="L36:N36"/>
    <mergeCell ref="A31:C31"/>
    <mergeCell ref="E31:G31"/>
    <mergeCell ref="A33:C33"/>
    <mergeCell ref="E33:G33"/>
    <mergeCell ref="I33:K33"/>
    <mergeCell ref="L33:N33"/>
    <mergeCell ref="A29:C29"/>
    <mergeCell ref="E29:G29"/>
    <mergeCell ref="I29:K29"/>
    <mergeCell ref="L29:N29"/>
    <mergeCell ref="A30:C30"/>
    <mergeCell ref="E30:G30"/>
    <mergeCell ref="I30:K30"/>
    <mergeCell ref="L30:N30"/>
    <mergeCell ref="A26:C26"/>
    <mergeCell ref="E26:G26"/>
    <mergeCell ref="I26:K26"/>
    <mergeCell ref="L26:N26"/>
    <mergeCell ref="A28:C28"/>
    <mergeCell ref="E28:G28"/>
    <mergeCell ref="I28:K28"/>
    <mergeCell ref="L28:N28"/>
    <mergeCell ref="A24:C24"/>
    <mergeCell ref="E24:G24"/>
    <mergeCell ref="I24:K24"/>
    <mergeCell ref="L24:N24"/>
    <mergeCell ref="A25:C25"/>
    <mergeCell ref="E25:G25"/>
    <mergeCell ref="I25:K25"/>
    <mergeCell ref="L25:N25"/>
    <mergeCell ref="A20:C20"/>
    <mergeCell ref="D20:N20"/>
    <mergeCell ref="A21:N21"/>
    <mergeCell ref="A22:C22"/>
    <mergeCell ref="A23:C23"/>
    <mergeCell ref="E23:G23"/>
    <mergeCell ref="I23:K23"/>
    <mergeCell ref="L23:N23"/>
    <mergeCell ref="D16:N16"/>
    <mergeCell ref="A17:C17"/>
    <mergeCell ref="D17:N17"/>
    <mergeCell ref="A18:C18"/>
    <mergeCell ref="D18:N18"/>
    <mergeCell ref="A19:C19"/>
    <mergeCell ref="D19:N19"/>
    <mergeCell ref="D12:N12"/>
    <mergeCell ref="D13:N13"/>
    <mergeCell ref="D14:N14"/>
    <mergeCell ref="D15:N15"/>
    <mergeCell ref="A6:C6"/>
    <mergeCell ref="D6:N6"/>
    <mergeCell ref="A7:C7"/>
    <mergeCell ref="D7:N7"/>
    <mergeCell ref="D8:N8"/>
    <mergeCell ref="D9:N9"/>
    <mergeCell ref="A1:N1"/>
    <mergeCell ref="A2:N2"/>
    <mergeCell ref="A3:N3"/>
    <mergeCell ref="A4:C4"/>
    <mergeCell ref="D4:N4"/>
    <mergeCell ref="A5:C5"/>
    <mergeCell ref="D5:N5"/>
    <mergeCell ref="D10:N10"/>
    <mergeCell ref="D11:N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C880-8824-47FD-9B42-ADF3697ED820}">
  <dimension ref="A1:P130"/>
  <sheetViews>
    <sheetView topLeftCell="A112" workbookViewId="0">
      <selection activeCell="D25" sqref="D25"/>
    </sheetView>
  </sheetViews>
  <sheetFormatPr baseColWidth="10" defaultRowHeight="13.8" x14ac:dyDescent="0.25"/>
  <cols>
    <col min="1" max="1" width="12.69921875" bestFit="1" customWidth="1"/>
  </cols>
  <sheetData>
    <row r="1" spans="1:14" ht="17.399999999999999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5">
      <c r="A2" s="79" t="s">
        <v>260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x14ac:dyDescent="0.25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3</v>
      </c>
      <c r="B4" s="81"/>
      <c r="C4" s="81"/>
      <c r="D4" s="82" t="s">
        <v>4</v>
      </c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81" t="s">
        <v>5</v>
      </c>
      <c r="B5" s="81"/>
      <c r="C5" s="81"/>
      <c r="D5" s="82" t="s">
        <v>174</v>
      </c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81" t="s">
        <v>7</v>
      </c>
      <c r="B6" s="81"/>
      <c r="C6" s="81"/>
      <c r="D6" s="82" t="s">
        <v>8</v>
      </c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25">
      <c r="A7" s="81" t="s">
        <v>9</v>
      </c>
      <c r="B7" s="81"/>
      <c r="C7" s="81"/>
      <c r="D7" s="82" t="s">
        <v>10</v>
      </c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D8" s="82" t="s">
        <v>175</v>
      </c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5">
      <c r="D9" s="82" t="s">
        <v>176</v>
      </c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25">
      <c r="D10" s="82" t="s">
        <v>10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x14ac:dyDescent="0.25">
      <c r="D11" s="82" t="s">
        <v>13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D12" s="82" t="s">
        <v>177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25">
      <c r="D13" s="82" t="s">
        <v>15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25">
      <c r="D14" s="82" t="s">
        <v>178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4" x14ac:dyDescent="0.25">
      <c r="D15" s="82" t="s">
        <v>17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x14ac:dyDescent="0.25">
      <c r="D16" s="82" t="s">
        <v>179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x14ac:dyDescent="0.25">
      <c r="A17" s="81" t="s">
        <v>19</v>
      </c>
      <c r="B17" s="81"/>
      <c r="C17" s="81"/>
      <c r="D17" s="82" t="s">
        <v>261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x14ac:dyDescent="0.25">
      <c r="A18" s="81" t="s">
        <v>21</v>
      </c>
      <c r="B18" s="81"/>
      <c r="C18" s="81"/>
      <c r="D18" s="82" t="s">
        <v>22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x14ac:dyDescent="0.25">
      <c r="A19" s="81" t="s">
        <v>23</v>
      </c>
      <c r="B19" s="81"/>
      <c r="C19" s="81"/>
      <c r="D19" s="83">
        <v>25000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x14ac:dyDescent="0.25">
      <c r="A20" s="81" t="s">
        <v>24</v>
      </c>
      <c r="B20" s="81"/>
      <c r="C20" s="81"/>
      <c r="D20" s="82" t="s">
        <v>25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x14ac:dyDescent="0.25">
      <c r="A21" s="80" t="s">
        <v>26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4" x14ac:dyDescent="0.25">
      <c r="A22" s="81" t="s">
        <v>27</v>
      </c>
      <c r="B22" s="81"/>
      <c r="C22" s="81"/>
      <c r="D22" s="2" t="s">
        <v>28</v>
      </c>
    </row>
    <row r="23" spans="1:14" x14ac:dyDescent="0.25">
      <c r="A23" s="81" t="s">
        <v>29</v>
      </c>
      <c r="B23" s="81"/>
      <c r="C23" s="81"/>
      <c r="D23" s="3">
        <v>1932</v>
      </c>
      <c r="E23" s="81" t="s">
        <v>30</v>
      </c>
      <c r="F23" s="81"/>
      <c r="G23" s="81"/>
      <c r="H23" s="3">
        <v>2458468</v>
      </c>
      <c r="I23" s="81" t="s">
        <v>31</v>
      </c>
      <c r="J23" s="81"/>
      <c r="K23" s="81"/>
      <c r="L23" s="85">
        <v>1</v>
      </c>
      <c r="M23" s="85"/>
      <c r="N23" s="85"/>
    </row>
    <row r="24" spans="1:14" x14ac:dyDescent="0.25">
      <c r="A24" s="81" t="s">
        <v>32</v>
      </c>
      <c r="B24" s="81"/>
      <c r="C24" s="81"/>
      <c r="D24" s="4">
        <f>I130+J130+K130</f>
        <v>-2953.15</v>
      </c>
      <c r="E24" s="81" t="s">
        <v>33</v>
      </c>
      <c r="F24" s="81"/>
      <c r="G24" s="81"/>
      <c r="H24" s="4">
        <v>2799.26</v>
      </c>
      <c r="I24" s="81" t="s">
        <v>34</v>
      </c>
      <c r="J24" s="81"/>
      <c r="K24" s="81"/>
      <c r="L24" s="86">
        <v>2987.36</v>
      </c>
      <c r="M24" s="86"/>
      <c r="N24" s="86"/>
    </row>
    <row r="25" spans="1:14" x14ac:dyDescent="0.25">
      <c r="A25" s="81" t="s">
        <v>35</v>
      </c>
      <c r="B25" s="81"/>
      <c r="C25" s="81"/>
      <c r="D25" s="4">
        <v>152.79</v>
      </c>
      <c r="E25" s="81" t="s">
        <v>36</v>
      </c>
      <c r="F25" s="81"/>
      <c r="G25" s="81"/>
      <c r="H25" s="2" t="s">
        <v>262</v>
      </c>
      <c r="I25" s="81" t="s">
        <v>38</v>
      </c>
      <c r="J25" s="81"/>
      <c r="K25" s="81"/>
      <c r="L25" s="84" t="s">
        <v>263</v>
      </c>
      <c r="M25" s="84"/>
      <c r="N25" s="84"/>
    </row>
    <row r="26" spans="1:14" x14ac:dyDescent="0.25">
      <c r="A26" s="81" t="s">
        <v>40</v>
      </c>
      <c r="B26" s="81"/>
      <c r="C26" s="81"/>
      <c r="D26" s="4">
        <v>-2952.05</v>
      </c>
      <c r="E26" s="81" t="s">
        <v>41</v>
      </c>
      <c r="F26" s="81"/>
      <c r="G26" s="81"/>
      <c r="H26" s="2" t="s">
        <v>264</v>
      </c>
      <c r="I26" s="81" t="s">
        <v>43</v>
      </c>
      <c r="J26" s="81"/>
      <c r="K26" s="81"/>
      <c r="L26" s="84" t="s">
        <v>265</v>
      </c>
      <c r="M26" s="84"/>
      <c r="N26" s="84"/>
    </row>
    <row r="28" spans="1:14" x14ac:dyDescent="0.25">
      <c r="A28" s="81" t="s">
        <v>45</v>
      </c>
      <c r="B28" s="81"/>
      <c r="C28" s="81"/>
      <c r="D28" s="4">
        <v>5.1756999999999997E-2</v>
      </c>
      <c r="E28" s="81" t="s">
        <v>46</v>
      </c>
      <c r="F28" s="81"/>
      <c r="G28" s="81"/>
      <c r="H28" s="4">
        <v>-186.617333</v>
      </c>
      <c r="I28" s="81" t="s">
        <v>47</v>
      </c>
      <c r="J28" s="81"/>
      <c r="K28" s="81"/>
      <c r="L28" s="84" t="s">
        <v>266</v>
      </c>
      <c r="M28" s="84"/>
      <c r="N28" s="84"/>
    </row>
    <row r="29" spans="1:14" x14ac:dyDescent="0.25">
      <c r="A29" s="81" t="s">
        <v>49</v>
      </c>
      <c r="B29" s="81"/>
      <c r="C29" s="81"/>
      <c r="D29" s="4">
        <v>-0.93207099999999998</v>
      </c>
      <c r="E29" s="81" t="s">
        <v>50</v>
      </c>
      <c r="F29" s="81"/>
      <c r="G29" s="81"/>
      <c r="H29" s="4">
        <v>-5</v>
      </c>
      <c r="I29" s="81" t="s">
        <v>51</v>
      </c>
      <c r="J29" s="81"/>
      <c r="K29" s="81"/>
      <c r="L29" s="84" t="s">
        <v>267</v>
      </c>
      <c r="M29" s="84"/>
      <c r="N29" s="84"/>
    </row>
    <row r="30" spans="1:14" x14ac:dyDescent="0.25">
      <c r="A30" s="81" t="s">
        <v>53</v>
      </c>
      <c r="B30" s="81"/>
      <c r="C30" s="81"/>
      <c r="D30" s="2" t="s">
        <v>268</v>
      </c>
      <c r="E30" s="81" t="s">
        <v>55</v>
      </c>
      <c r="F30" s="81"/>
      <c r="G30" s="81"/>
      <c r="H30" s="4">
        <v>-0.98982000000000003</v>
      </c>
      <c r="I30" s="81" t="s">
        <v>56</v>
      </c>
      <c r="J30" s="81"/>
      <c r="K30" s="81"/>
      <c r="L30" s="84" t="s">
        <v>57</v>
      </c>
      <c r="M30" s="84"/>
      <c r="N30" s="84"/>
    </row>
    <row r="31" spans="1:14" x14ac:dyDescent="0.25">
      <c r="A31" s="81" t="s">
        <v>58</v>
      </c>
      <c r="B31" s="81"/>
      <c r="C31" s="81"/>
      <c r="D31" s="2" t="s">
        <v>268</v>
      </c>
      <c r="E31" s="81" t="s">
        <v>59</v>
      </c>
      <c r="F31" s="81"/>
      <c r="G31" s="81"/>
      <c r="H31" s="4">
        <v>104.913501</v>
      </c>
    </row>
    <row r="33" spans="1:14" x14ac:dyDescent="0.25">
      <c r="A33" s="81" t="s">
        <v>60</v>
      </c>
      <c r="B33" s="81"/>
      <c r="C33" s="81"/>
      <c r="D33" s="4">
        <v>0.96995799999999999</v>
      </c>
      <c r="E33" s="81" t="s">
        <v>61</v>
      </c>
      <c r="F33" s="81"/>
      <c r="G33" s="81"/>
      <c r="H33" s="4">
        <v>0.75820799999999999</v>
      </c>
      <c r="I33" s="81" t="s">
        <v>62</v>
      </c>
      <c r="J33" s="81"/>
      <c r="K33" s="81"/>
      <c r="L33" s="86">
        <v>0.77322299999999999</v>
      </c>
      <c r="M33" s="86"/>
      <c r="N33" s="86"/>
    </row>
    <row r="34" spans="1:14" x14ac:dyDescent="0.25">
      <c r="A34" s="81" t="s">
        <v>63</v>
      </c>
      <c r="B34" s="81"/>
      <c r="C34" s="81"/>
      <c r="D34" s="2" t="s">
        <v>269</v>
      </c>
      <c r="E34" s="81" t="s">
        <v>65</v>
      </c>
      <c r="F34" s="81"/>
      <c r="G34" s="81"/>
      <c r="H34" s="2" t="s">
        <v>189</v>
      </c>
      <c r="I34" s="81" t="s">
        <v>67</v>
      </c>
      <c r="J34" s="81"/>
      <c r="K34" s="81"/>
      <c r="L34" s="84" t="s">
        <v>270</v>
      </c>
      <c r="M34" s="84"/>
      <c r="N34" s="84"/>
    </row>
    <row r="36" spans="1:14" x14ac:dyDescent="0.25">
      <c r="A36" s="81" t="s">
        <v>69</v>
      </c>
      <c r="B36" s="81"/>
      <c r="C36" s="81"/>
      <c r="D36" s="3">
        <v>15</v>
      </c>
      <c r="E36" s="81" t="s">
        <v>70</v>
      </c>
      <c r="F36" s="81"/>
      <c r="G36" s="81"/>
      <c r="H36" s="2" t="s">
        <v>73</v>
      </c>
      <c r="I36" s="81" t="s">
        <v>72</v>
      </c>
      <c r="J36" s="81"/>
      <c r="K36" s="81"/>
      <c r="L36" s="84" t="s">
        <v>271</v>
      </c>
      <c r="M36" s="84"/>
      <c r="N36" s="84"/>
    </row>
    <row r="37" spans="1:14" x14ac:dyDescent="0.25">
      <c r="A37" s="81" t="s">
        <v>74</v>
      </c>
      <c r="B37" s="81"/>
      <c r="C37" s="81"/>
      <c r="D37" s="3">
        <v>30</v>
      </c>
      <c r="E37" s="81" t="s">
        <v>75</v>
      </c>
      <c r="F37" s="81"/>
      <c r="G37" s="81"/>
      <c r="H37" s="2" t="s">
        <v>272</v>
      </c>
      <c r="I37" s="81" t="s">
        <v>77</v>
      </c>
      <c r="J37" s="81"/>
      <c r="K37" s="81"/>
      <c r="L37" s="84" t="s">
        <v>273</v>
      </c>
      <c r="M37" s="84"/>
      <c r="N37" s="84"/>
    </row>
    <row r="38" spans="1:14" x14ac:dyDescent="0.25">
      <c r="E38" s="81" t="s">
        <v>79</v>
      </c>
      <c r="F38" s="81"/>
      <c r="G38" s="81"/>
      <c r="H38" s="4">
        <v>152.79</v>
      </c>
      <c r="I38" s="81" t="s">
        <v>80</v>
      </c>
      <c r="J38" s="81"/>
      <c r="K38" s="81"/>
      <c r="L38" s="86">
        <v>-260.58</v>
      </c>
      <c r="M38" s="86"/>
      <c r="N38" s="86"/>
    </row>
    <row r="39" spans="1:14" x14ac:dyDescent="0.25">
      <c r="E39" s="81" t="s">
        <v>81</v>
      </c>
      <c r="F39" s="81"/>
      <c r="G39" s="81"/>
      <c r="H39" s="4">
        <v>152.79</v>
      </c>
      <c r="I39" s="81" t="s">
        <v>82</v>
      </c>
      <c r="J39" s="81"/>
      <c r="K39" s="81"/>
      <c r="L39" s="86">
        <v>-210.860714</v>
      </c>
      <c r="M39" s="86"/>
      <c r="N39" s="86"/>
    </row>
    <row r="40" spans="1:14" x14ac:dyDescent="0.25">
      <c r="E40" s="81" t="s">
        <v>83</v>
      </c>
      <c r="F40" s="81"/>
      <c r="G40" s="81"/>
      <c r="H40" s="2" t="s">
        <v>274</v>
      </c>
      <c r="I40" s="81" t="s">
        <v>85</v>
      </c>
      <c r="J40" s="81"/>
      <c r="K40" s="81"/>
      <c r="L40" s="84" t="s">
        <v>275</v>
      </c>
      <c r="M40" s="84"/>
      <c r="N40" s="84"/>
    </row>
    <row r="41" spans="1:14" x14ac:dyDescent="0.25">
      <c r="E41" s="81" t="s">
        <v>87</v>
      </c>
      <c r="F41" s="81"/>
      <c r="G41" s="81"/>
      <c r="H41" s="2" t="s">
        <v>276</v>
      </c>
      <c r="I41" s="81" t="s">
        <v>89</v>
      </c>
      <c r="J41" s="81"/>
      <c r="K41" s="81"/>
      <c r="L41" s="84" t="s">
        <v>277</v>
      </c>
      <c r="M41" s="84"/>
      <c r="N41" s="84"/>
    </row>
    <row r="42" spans="1:14" x14ac:dyDescent="0.25">
      <c r="E42" s="81" t="s">
        <v>91</v>
      </c>
      <c r="F42" s="81"/>
      <c r="G42" s="81"/>
      <c r="H42" s="3">
        <v>1</v>
      </c>
      <c r="I42" s="81" t="s">
        <v>92</v>
      </c>
      <c r="J42" s="81"/>
      <c r="K42" s="81"/>
      <c r="L42" s="85">
        <v>7</v>
      </c>
      <c r="M42" s="85"/>
      <c r="N42" s="85"/>
    </row>
    <row r="65" spans="1:14" x14ac:dyDescent="0.25">
      <c r="A65" s="80" t="s">
        <v>93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1:14" x14ac:dyDescent="0.25">
      <c r="A66" s="5" t="s">
        <v>94</v>
      </c>
      <c r="B66" s="5" t="s">
        <v>95</v>
      </c>
      <c r="C66" s="5" t="s">
        <v>96</v>
      </c>
      <c r="D66" s="5" t="s">
        <v>97</v>
      </c>
      <c r="E66" s="87" t="s">
        <v>98</v>
      </c>
      <c r="F66" s="87"/>
      <c r="G66" s="5" t="s">
        <v>99</v>
      </c>
      <c r="H66" s="5" t="s">
        <v>100</v>
      </c>
      <c r="I66" s="5" t="s">
        <v>101</v>
      </c>
      <c r="J66" s="87" t="s">
        <v>102</v>
      </c>
      <c r="K66" s="87"/>
      <c r="L66" s="5" t="s">
        <v>103</v>
      </c>
      <c r="M66" s="87" t="s">
        <v>104</v>
      </c>
      <c r="N66" s="87"/>
    </row>
    <row r="67" spans="1:14" x14ac:dyDescent="0.25">
      <c r="A67" s="6" t="s">
        <v>198</v>
      </c>
      <c r="B67" s="7">
        <v>2</v>
      </c>
      <c r="C67" s="6" t="s">
        <v>174</v>
      </c>
      <c r="D67" s="6" t="s">
        <v>110</v>
      </c>
      <c r="E67" s="88" t="s">
        <v>278</v>
      </c>
      <c r="F67" s="88"/>
      <c r="G67" s="11">
        <v>0</v>
      </c>
      <c r="H67" s="11">
        <v>2869.77</v>
      </c>
      <c r="I67" s="11">
        <v>2893.81</v>
      </c>
      <c r="J67" s="88" t="s">
        <v>198</v>
      </c>
      <c r="K67" s="88"/>
      <c r="L67" s="6" t="s">
        <v>108</v>
      </c>
      <c r="M67" s="88"/>
      <c r="N67" s="88"/>
    </row>
    <row r="68" spans="1:14" x14ac:dyDescent="0.25">
      <c r="A68" s="1" t="s">
        <v>279</v>
      </c>
      <c r="B68" s="9">
        <v>3</v>
      </c>
      <c r="C68" s="1" t="s">
        <v>174</v>
      </c>
      <c r="D68" s="1" t="s">
        <v>106</v>
      </c>
      <c r="E68" s="81" t="s">
        <v>278</v>
      </c>
      <c r="F68" s="81"/>
      <c r="G68" s="12">
        <v>0</v>
      </c>
      <c r="H68" s="1"/>
      <c r="I68" s="1"/>
      <c r="J68" s="81" t="s">
        <v>279</v>
      </c>
      <c r="K68" s="81"/>
      <c r="L68" s="1" t="s">
        <v>108</v>
      </c>
      <c r="M68" s="81" t="s">
        <v>280</v>
      </c>
      <c r="N68" s="81"/>
    </row>
    <row r="69" spans="1:14" x14ac:dyDescent="0.25">
      <c r="A69" s="6" t="s">
        <v>202</v>
      </c>
      <c r="B69" s="7">
        <v>4</v>
      </c>
      <c r="C69" s="6" t="s">
        <v>174</v>
      </c>
      <c r="D69" s="6" t="s">
        <v>110</v>
      </c>
      <c r="E69" s="88" t="s">
        <v>281</v>
      </c>
      <c r="F69" s="88"/>
      <c r="G69" s="11">
        <v>0</v>
      </c>
      <c r="H69" s="11">
        <v>2917.98</v>
      </c>
      <c r="I69" s="11">
        <v>2946.35</v>
      </c>
      <c r="J69" s="88" t="s">
        <v>202</v>
      </c>
      <c r="K69" s="88"/>
      <c r="L69" s="6" t="s">
        <v>108</v>
      </c>
      <c r="M69" s="88"/>
      <c r="N69" s="88"/>
    </row>
    <row r="70" spans="1:14" x14ac:dyDescent="0.25">
      <c r="A70" s="1" t="s">
        <v>282</v>
      </c>
      <c r="B70" s="9">
        <v>5</v>
      </c>
      <c r="C70" s="1" t="s">
        <v>174</v>
      </c>
      <c r="D70" s="1" t="s">
        <v>106</v>
      </c>
      <c r="E70" s="81" t="s">
        <v>281</v>
      </c>
      <c r="F70" s="81"/>
      <c r="G70" s="12">
        <v>0</v>
      </c>
      <c r="H70" s="1"/>
      <c r="I70" s="1"/>
      <c r="J70" s="81" t="s">
        <v>282</v>
      </c>
      <c r="K70" s="81"/>
      <c r="L70" s="1" t="s">
        <v>108</v>
      </c>
      <c r="M70" s="81" t="s">
        <v>283</v>
      </c>
      <c r="N70" s="81"/>
    </row>
    <row r="71" spans="1:14" x14ac:dyDescent="0.25">
      <c r="A71" s="6" t="s">
        <v>206</v>
      </c>
      <c r="B71" s="7">
        <v>6</v>
      </c>
      <c r="C71" s="6" t="s">
        <v>174</v>
      </c>
      <c r="D71" s="6" t="s">
        <v>110</v>
      </c>
      <c r="E71" s="88" t="s">
        <v>284</v>
      </c>
      <c r="F71" s="88"/>
      <c r="G71" s="11">
        <v>0</v>
      </c>
      <c r="H71" s="11">
        <v>2908.77</v>
      </c>
      <c r="I71" s="11">
        <v>2939.45</v>
      </c>
      <c r="J71" s="88" t="s">
        <v>206</v>
      </c>
      <c r="K71" s="88"/>
      <c r="L71" s="6" t="s">
        <v>108</v>
      </c>
      <c r="M71" s="88"/>
      <c r="N71" s="88"/>
    </row>
    <row r="72" spans="1:14" x14ac:dyDescent="0.25">
      <c r="A72" s="1" t="s">
        <v>285</v>
      </c>
      <c r="B72" s="9">
        <v>7</v>
      </c>
      <c r="C72" s="1" t="s">
        <v>174</v>
      </c>
      <c r="D72" s="1" t="s">
        <v>106</v>
      </c>
      <c r="E72" s="81" t="s">
        <v>284</v>
      </c>
      <c r="F72" s="81"/>
      <c r="G72" s="12">
        <v>0</v>
      </c>
      <c r="H72" s="1"/>
      <c r="I72" s="1"/>
      <c r="J72" s="81" t="s">
        <v>285</v>
      </c>
      <c r="K72" s="81"/>
      <c r="L72" s="1" t="s">
        <v>108</v>
      </c>
      <c r="M72" s="81" t="s">
        <v>286</v>
      </c>
      <c r="N72" s="81"/>
    </row>
    <row r="73" spans="1:14" x14ac:dyDescent="0.25">
      <c r="A73" s="6" t="s">
        <v>210</v>
      </c>
      <c r="B73" s="7">
        <v>8</v>
      </c>
      <c r="C73" s="6" t="s">
        <v>174</v>
      </c>
      <c r="D73" s="6" t="s">
        <v>106</v>
      </c>
      <c r="E73" s="88" t="s">
        <v>231</v>
      </c>
      <c r="F73" s="88"/>
      <c r="G73" s="11">
        <v>0</v>
      </c>
      <c r="H73" s="11">
        <v>2913.37</v>
      </c>
      <c r="I73" s="11">
        <v>2873.16</v>
      </c>
      <c r="J73" s="88" t="s">
        <v>210</v>
      </c>
      <c r="K73" s="88"/>
      <c r="L73" s="6" t="s">
        <v>108</v>
      </c>
      <c r="M73" s="88"/>
      <c r="N73" s="88"/>
    </row>
    <row r="74" spans="1:14" x14ac:dyDescent="0.25">
      <c r="A74" s="1" t="s">
        <v>287</v>
      </c>
      <c r="B74" s="9">
        <v>9</v>
      </c>
      <c r="C74" s="1" t="s">
        <v>174</v>
      </c>
      <c r="D74" s="1" t="s">
        <v>110</v>
      </c>
      <c r="E74" s="81" t="s">
        <v>231</v>
      </c>
      <c r="F74" s="81"/>
      <c r="G74" s="12">
        <v>0</v>
      </c>
      <c r="H74" s="1"/>
      <c r="I74" s="1"/>
      <c r="J74" s="81" t="s">
        <v>287</v>
      </c>
      <c r="K74" s="81"/>
      <c r="L74" s="1" t="s">
        <v>108</v>
      </c>
      <c r="M74" s="81" t="s">
        <v>288</v>
      </c>
      <c r="N74" s="81"/>
    </row>
    <row r="75" spans="1:14" x14ac:dyDescent="0.25">
      <c r="A75" s="6" t="s">
        <v>214</v>
      </c>
      <c r="B75" s="7">
        <v>10</v>
      </c>
      <c r="C75" s="6" t="s">
        <v>174</v>
      </c>
      <c r="D75" s="6" t="s">
        <v>110</v>
      </c>
      <c r="E75" s="88" t="s">
        <v>278</v>
      </c>
      <c r="F75" s="88"/>
      <c r="G75" s="11">
        <v>0</v>
      </c>
      <c r="H75" s="11">
        <v>2912.99</v>
      </c>
      <c r="I75" s="11">
        <v>2936.22</v>
      </c>
      <c r="J75" s="88" t="s">
        <v>214</v>
      </c>
      <c r="K75" s="88"/>
      <c r="L75" s="6" t="s">
        <v>108</v>
      </c>
      <c r="M75" s="88"/>
      <c r="N75" s="88"/>
    </row>
    <row r="76" spans="1:14" x14ac:dyDescent="0.25">
      <c r="A76" s="1" t="s">
        <v>289</v>
      </c>
      <c r="B76" s="9">
        <v>11</v>
      </c>
      <c r="C76" s="1" t="s">
        <v>174</v>
      </c>
      <c r="D76" s="1" t="s">
        <v>106</v>
      </c>
      <c r="E76" s="81" t="s">
        <v>278</v>
      </c>
      <c r="F76" s="81"/>
      <c r="G76" s="12">
        <v>0</v>
      </c>
      <c r="H76" s="1"/>
      <c r="I76" s="1"/>
      <c r="J76" s="81" t="s">
        <v>289</v>
      </c>
      <c r="K76" s="81"/>
      <c r="L76" s="1" t="s">
        <v>108</v>
      </c>
      <c r="M76" s="81" t="s">
        <v>290</v>
      </c>
      <c r="N76" s="81"/>
    </row>
    <row r="77" spans="1:14" x14ac:dyDescent="0.25">
      <c r="A77" s="6" t="s">
        <v>218</v>
      </c>
      <c r="B77" s="7">
        <v>12</v>
      </c>
      <c r="C77" s="6" t="s">
        <v>174</v>
      </c>
      <c r="D77" s="6" t="s">
        <v>106</v>
      </c>
      <c r="E77" s="88" t="s">
        <v>207</v>
      </c>
      <c r="F77" s="88"/>
      <c r="G77" s="11">
        <v>0</v>
      </c>
      <c r="H77" s="11">
        <v>2914.92</v>
      </c>
      <c r="I77" s="11">
        <v>2871.45</v>
      </c>
      <c r="J77" s="88" t="s">
        <v>218</v>
      </c>
      <c r="K77" s="88"/>
      <c r="L77" s="6" t="s">
        <v>108</v>
      </c>
      <c r="M77" s="88"/>
      <c r="N77" s="88"/>
    </row>
    <row r="78" spans="1:14" x14ac:dyDescent="0.25">
      <c r="A78" s="1" t="s">
        <v>369</v>
      </c>
      <c r="B78" s="9">
        <v>13</v>
      </c>
      <c r="C78" s="1" t="s">
        <v>174</v>
      </c>
      <c r="D78" s="1" t="s">
        <v>110</v>
      </c>
      <c r="E78" s="81" t="s">
        <v>207</v>
      </c>
      <c r="F78" s="81"/>
      <c r="G78" s="12">
        <v>0</v>
      </c>
      <c r="H78" s="1"/>
      <c r="I78" s="1"/>
      <c r="J78" s="81" t="s">
        <v>219</v>
      </c>
      <c r="K78" s="81"/>
      <c r="L78" s="1" t="s">
        <v>108</v>
      </c>
      <c r="M78" s="81" t="s">
        <v>368</v>
      </c>
      <c r="N78" s="81"/>
    </row>
    <row r="79" spans="1:14" x14ac:dyDescent="0.25">
      <c r="A79" s="6" t="s">
        <v>220</v>
      </c>
      <c r="B79" s="7">
        <v>14</v>
      </c>
      <c r="C79" s="6" t="s">
        <v>174</v>
      </c>
      <c r="D79" s="6" t="s">
        <v>110</v>
      </c>
      <c r="E79" s="88" t="s">
        <v>291</v>
      </c>
      <c r="F79" s="88"/>
      <c r="G79" s="11">
        <v>0</v>
      </c>
      <c r="H79" s="11">
        <v>2908.51</v>
      </c>
      <c r="I79" s="11">
        <v>2929.19</v>
      </c>
      <c r="J79" s="88" t="s">
        <v>220</v>
      </c>
      <c r="K79" s="88"/>
      <c r="L79" s="6" t="s">
        <v>108</v>
      </c>
      <c r="M79" s="88"/>
      <c r="N79" s="88"/>
    </row>
    <row r="80" spans="1:14" x14ac:dyDescent="0.25">
      <c r="A80" s="1" t="s">
        <v>292</v>
      </c>
      <c r="B80" s="9">
        <v>15</v>
      </c>
      <c r="C80" s="1" t="s">
        <v>174</v>
      </c>
      <c r="D80" s="1" t="s">
        <v>106</v>
      </c>
      <c r="E80" s="81" t="s">
        <v>291</v>
      </c>
      <c r="F80" s="81"/>
      <c r="G80" s="12">
        <v>0</v>
      </c>
      <c r="H80" s="1"/>
      <c r="I80" s="1"/>
      <c r="J80" s="81" t="s">
        <v>292</v>
      </c>
      <c r="K80" s="81"/>
      <c r="L80" s="1" t="s">
        <v>108</v>
      </c>
      <c r="M80" s="81" t="s">
        <v>293</v>
      </c>
      <c r="N80" s="81"/>
    </row>
    <row r="81" spans="1:14" x14ac:dyDescent="0.25">
      <c r="A81" s="6" t="s">
        <v>224</v>
      </c>
      <c r="B81" s="7">
        <v>16</v>
      </c>
      <c r="C81" s="6" t="s">
        <v>174</v>
      </c>
      <c r="D81" s="6" t="s">
        <v>110</v>
      </c>
      <c r="E81" s="88" t="s">
        <v>278</v>
      </c>
      <c r="F81" s="88"/>
      <c r="G81" s="11">
        <v>0</v>
      </c>
      <c r="H81" s="11">
        <v>2940.66</v>
      </c>
      <c r="I81" s="11">
        <v>2963.81</v>
      </c>
      <c r="J81" s="88" t="s">
        <v>224</v>
      </c>
      <c r="K81" s="88"/>
      <c r="L81" s="6" t="s">
        <v>108</v>
      </c>
      <c r="M81" s="88"/>
      <c r="N81" s="88"/>
    </row>
    <row r="82" spans="1:14" x14ac:dyDescent="0.25">
      <c r="A82" s="1" t="s">
        <v>294</v>
      </c>
      <c r="B82" s="9">
        <v>17</v>
      </c>
      <c r="C82" s="1" t="s">
        <v>174</v>
      </c>
      <c r="D82" s="1" t="s">
        <v>106</v>
      </c>
      <c r="E82" s="81" t="s">
        <v>278</v>
      </c>
      <c r="F82" s="81"/>
      <c r="G82" s="12">
        <v>0</v>
      </c>
      <c r="H82" s="1"/>
      <c r="I82" s="1"/>
      <c r="J82" s="81" t="s">
        <v>294</v>
      </c>
      <c r="K82" s="81"/>
      <c r="L82" s="1" t="s">
        <v>108</v>
      </c>
      <c r="M82" s="81" t="s">
        <v>295</v>
      </c>
      <c r="N82" s="81"/>
    </row>
    <row r="83" spans="1:14" x14ac:dyDescent="0.25">
      <c r="A83" s="6" t="s">
        <v>227</v>
      </c>
      <c r="B83" s="7">
        <v>18</v>
      </c>
      <c r="C83" s="6" t="s">
        <v>174</v>
      </c>
      <c r="D83" s="6" t="s">
        <v>110</v>
      </c>
      <c r="E83" s="88" t="s">
        <v>296</v>
      </c>
      <c r="F83" s="88"/>
      <c r="G83" s="11">
        <v>0</v>
      </c>
      <c r="H83" s="11">
        <v>2992.2</v>
      </c>
      <c r="I83" s="11">
        <v>3013.55</v>
      </c>
      <c r="J83" s="88" t="s">
        <v>227</v>
      </c>
      <c r="K83" s="88"/>
      <c r="L83" s="6" t="s">
        <v>108</v>
      </c>
      <c r="M83" s="88"/>
      <c r="N83" s="88"/>
    </row>
    <row r="84" spans="1:14" x14ac:dyDescent="0.25">
      <c r="A84" s="1" t="s">
        <v>297</v>
      </c>
      <c r="B84" s="9">
        <v>19</v>
      </c>
      <c r="C84" s="1" t="s">
        <v>174</v>
      </c>
      <c r="D84" s="1" t="s">
        <v>106</v>
      </c>
      <c r="E84" s="81" t="s">
        <v>296</v>
      </c>
      <c r="F84" s="81"/>
      <c r="G84" s="12">
        <v>0</v>
      </c>
      <c r="H84" s="1"/>
      <c r="I84" s="1"/>
      <c r="J84" s="81" t="s">
        <v>297</v>
      </c>
      <c r="K84" s="81"/>
      <c r="L84" s="1" t="s">
        <v>108</v>
      </c>
      <c r="M84" s="81" t="s">
        <v>298</v>
      </c>
      <c r="N84" s="81"/>
    </row>
    <row r="85" spans="1:14" x14ac:dyDescent="0.25">
      <c r="A85" s="6" t="s">
        <v>230</v>
      </c>
      <c r="B85" s="7">
        <v>20</v>
      </c>
      <c r="C85" s="6" t="s">
        <v>174</v>
      </c>
      <c r="D85" s="6" t="s">
        <v>110</v>
      </c>
      <c r="E85" s="88" t="s">
        <v>299</v>
      </c>
      <c r="F85" s="88"/>
      <c r="G85" s="11">
        <v>0</v>
      </c>
      <c r="H85" s="11">
        <v>3019.94</v>
      </c>
      <c r="I85" s="11">
        <v>3048.06</v>
      </c>
      <c r="J85" s="88" t="s">
        <v>230</v>
      </c>
      <c r="K85" s="88"/>
      <c r="L85" s="6" t="s">
        <v>108</v>
      </c>
      <c r="M85" s="88"/>
      <c r="N85" s="88"/>
    </row>
    <row r="86" spans="1:14" x14ac:dyDescent="0.25">
      <c r="A86" s="1" t="s">
        <v>300</v>
      </c>
      <c r="B86" s="9">
        <v>21</v>
      </c>
      <c r="C86" s="1" t="s">
        <v>174</v>
      </c>
      <c r="D86" s="1" t="s">
        <v>106</v>
      </c>
      <c r="E86" s="81" t="s">
        <v>299</v>
      </c>
      <c r="F86" s="81"/>
      <c r="G86" s="12">
        <v>0</v>
      </c>
      <c r="H86" s="1"/>
      <c r="I86" s="1"/>
      <c r="J86" s="81" t="s">
        <v>300</v>
      </c>
      <c r="K86" s="81"/>
      <c r="L86" s="1" t="s">
        <v>108</v>
      </c>
      <c r="M86" s="81" t="s">
        <v>301</v>
      </c>
      <c r="N86" s="81"/>
    </row>
    <row r="87" spans="1:14" x14ac:dyDescent="0.25">
      <c r="A87" s="6" t="s">
        <v>234</v>
      </c>
      <c r="B87" s="7">
        <v>22</v>
      </c>
      <c r="C87" s="6" t="s">
        <v>174</v>
      </c>
      <c r="D87" s="6" t="s">
        <v>110</v>
      </c>
      <c r="E87" s="88" t="s">
        <v>284</v>
      </c>
      <c r="F87" s="88"/>
      <c r="G87" s="11">
        <v>0</v>
      </c>
      <c r="H87" s="11">
        <v>3031.99</v>
      </c>
      <c r="I87" s="11">
        <v>3060.92</v>
      </c>
      <c r="J87" s="88" t="s">
        <v>234</v>
      </c>
      <c r="K87" s="88"/>
      <c r="L87" s="6" t="s">
        <v>108</v>
      </c>
      <c r="M87" s="88"/>
      <c r="N87" s="88"/>
    </row>
    <row r="88" spans="1:14" x14ac:dyDescent="0.25">
      <c r="A88" s="1" t="s">
        <v>302</v>
      </c>
      <c r="B88" s="9">
        <v>23</v>
      </c>
      <c r="C88" s="1" t="s">
        <v>174</v>
      </c>
      <c r="D88" s="1" t="s">
        <v>106</v>
      </c>
      <c r="E88" s="81" t="s">
        <v>284</v>
      </c>
      <c r="F88" s="81"/>
      <c r="G88" s="12">
        <v>0</v>
      </c>
      <c r="H88" s="1"/>
      <c r="I88" s="1"/>
      <c r="J88" s="81" t="s">
        <v>302</v>
      </c>
      <c r="K88" s="81"/>
      <c r="L88" s="1" t="s">
        <v>108</v>
      </c>
      <c r="M88" s="81" t="s">
        <v>303</v>
      </c>
      <c r="N88" s="81"/>
    </row>
    <row r="89" spans="1:14" x14ac:dyDescent="0.25">
      <c r="A89" s="6" t="s">
        <v>237</v>
      </c>
      <c r="B89" s="7">
        <v>24</v>
      </c>
      <c r="C89" s="6" t="s">
        <v>174</v>
      </c>
      <c r="D89" s="6" t="s">
        <v>106</v>
      </c>
      <c r="E89" s="88" t="s">
        <v>304</v>
      </c>
      <c r="F89" s="88"/>
      <c r="G89" s="11">
        <v>0</v>
      </c>
      <c r="H89" s="11">
        <v>3043.21</v>
      </c>
      <c r="I89" s="11">
        <v>3008.85</v>
      </c>
      <c r="J89" s="88" t="s">
        <v>237</v>
      </c>
      <c r="K89" s="88"/>
      <c r="L89" s="6" t="s">
        <v>108</v>
      </c>
      <c r="M89" s="88"/>
      <c r="N89" s="88"/>
    </row>
    <row r="90" spans="1:14" x14ac:dyDescent="0.25">
      <c r="A90" s="1" t="s">
        <v>305</v>
      </c>
      <c r="B90" s="9">
        <v>25</v>
      </c>
      <c r="C90" s="1" t="s">
        <v>174</v>
      </c>
      <c r="D90" s="1" t="s">
        <v>110</v>
      </c>
      <c r="E90" s="81" t="s">
        <v>304</v>
      </c>
      <c r="F90" s="81"/>
      <c r="G90" s="12">
        <v>0</v>
      </c>
      <c r="H90" s="1"/>
      <c r="I90" s="1"/>
      <c r="J90" s="81" t="s">
        <v>305</v>
      </c>
      <c r="K90" s="81"/>
      <c r="L90" s="1" t="s">
        <v>108</v>
      </c>
      <c r="M90" s="81" t="s">
        <v>306</v>
      </c>
      <c r="N90" s="81"/>
    </row>
    <row r="91" spans="1:14" x14ac:dyDescent="0.25">
      <c r="A91" s="6" t="s">
        <v>241</v>
      </c>
      <c r="B91" s="7">
        <v>26</v>
      </c>
      <c r="C91" s="6" t="s">
        <v>174</v>
      </c>
      <c r="D91" s="6" t="s">
        <v>110</v>
      </c>
      <c r="E91" s="88" t="s">
        <v>307</v>
      </c>
      <c r="F91" s="88"/>
      <c r="G91" s="11">
        <v>0</v>
      </c>
      <c r="H91" s="11">
        <v>3021.68</v>
      </c>
      <c r="I91" s="11">
        <v>3045.96</v>
      </c>
      <c r="J91" s="88" t="s">
        <v>241</v>
      </c>
      <c r="K91" s="88"/>
      <c r="L91" s="6" t="s">
        <v>108</v>
      </c>
      <c r="M91" s="88"/>
      <c r="N91" s="88"/>
    </row>
    <row r="92" spans="1:14" x14ac:dyDescent="0.25">
      <c r="A92" s="1" t="s">
        <v>308</v>
      </c>
      <c r="B92" s="9">
        <v>27</v>
      </c>
      <c r="C92" s="1" t="s">
        <v>174</v>
      </c>
      <c r="D92" s="1" t="s">
        <v>106</v>
      </c>
      <c r="E92" s="81" t="s">
        <v>307</v>
      </c>
      <c r="F92" s="81"/>
      <c r="G92" s="12">
        <v>0</v>
      </c>
      <c r="H92" s="1"/>
      <c r="I92" s="1"/>
      <c r="J92" s="81" t="s">
        <v>308</v>
      </c>
      <c r="K92" s="81"/>
      <c r="L92" s="1" t="s">
        <v>108</v>
      </c>
      <c r="M92" s="81" t="s">
        <v>309</v>
      </c>
      <c r="N92" s="81"/>
    </row>
    <row r="93" spans="1:14" x14ac:dyDescent="0.25">
      <c r="A93" s="6" t="s">
        <v>244</v>
      </c>
      <c r="B93" s="7">
        <v>28</v>
      </c>
      <c r="C93" s="6" t="s">
        <v>174</v>
      </c>
      <c r="D93" s="6" t="s">
        <v>110</v>
      </c>
      <c r="E93" s="88" t="s">
        <v>310</v>
      </c>
      <c r="F93" s="88"/>
      <c r="G93" s="11">
        <v>0</v>
      </c>
      <c r="H93" s="11">
        <v>3046.29</v>
      </c>
      <c r="I93" s="11">
        <v>3080.52</v>
      </c>
      <c r="J93" s="88" t="s">
        <v>244</v>
      </c>
      <c r="K93" s="88"/>
      <c r="L93" s="6" t="s">
        <v>108</v>
      </c>
      <c r="M93" s="88"/>
      <c r="N93" s="88"/>
    </row>
    <row r="94" spans="1:14" x14ac:dyDescent="0.25">
      <c r="A94" s="1" t="s">
        <v>311</v>
      </c>
      <c r="B94" s="9">
        <v>29</v>
      </c>
      <c r="C94" s="1" t="s">
        <v>174</v>
      </c>
      <c r="D94" s="1" t="s">
        <v>106</v>
      </c>
      <c r="E94" s="81" t="s">
        <v>310</v>
      </c>
      <c r="F94" s="81"/>
      <c r="G94" s="12">
        <v>0</v>
      </c>
      <c r="H94" s="1"/>
      <c r="I94" s="1"/>
      <c r="J94" s="81" t="s">
        <v>311</v>
      </c>
      <c r="K94" s="81"/>
      <c r="L94" s="1" t="s">
        <v>108</v>
      </c>
      <c r="M94" s="81" t="s">
        <v>312</v>
      </c>
      <c r="N94" s="81"/>
    </row>
    <row r="95" spans="1:14" x14ac:dyDescent="0.25">
      <c r="A95" s="6" t="s">
        <v>247</v>
      </c>
      <c r="B95" s="7">
        <v>30</v>
      </c>
      <c r="C95" s="6" t="s">
        <v>174</v>
      </c>
      <c r="D95" s="6" t="s">
        <v>110</v>
      </c>
      <c r="E95" s="88" t="s">
        <v>284</v>
      </c>
      <c r="F95" s="88"/>
      <c r="G95" s="11">
        <v>0</v>
      </c>
      <c r="H95" s="11">
        <v>3069.45</v>
      </c>
      <c r="I95" s="11">
        <v>3097.65</v>
      </c>
      <c r="J95" s="88" t="s">
        <v>247</v>
      </c>
      <c r="K95" s="88"/>
      <c r="L95" s="6" t="s">
        <v>108</v>
      </c>
      <c r="M95" s="88"/>
      <c r="N95" s="88"/>
    </row>
    <row r="96" spans="1:14" x14ac:dyDescent="0.25">
      <c r="A96" s="1" t="s">
        <v>313</v>
      </c>
      <c r="B96" s="9">
        <v>31</v>
      </c>
      <c r="C96" s="1" t="s">
        <v>174</v>
      </c>
      <c r="D96" s="1" t="s">
        <v>106</v>
      </c>
      <c r="E96" s="81" t="s">
        <v>284</v>
      </c>
      <c r="F96" s="81"/>
      <c r="G96" s="12">
        <v>0</v>
      </c>
      <c r="H96" s="1"/>
      <c r="I96" s="1"/>
      <c r="J96" s="81" t="s">
        <v>313</v>
      </c>
      <c r="K96" s="81"/>
      <c r="L96" s="1" t="s">
        <v>108</v>
      </c>
      <c r="M96" s="81" t="s">
        <v>314</v>
      </c>
      <c r="N96" s="81"/>
    </row>
    <row r="97" spans="1:16" x14ac:dyDescent="0.25">
      <c r="A97" s="89" t="s">
        <v>152</v>
      </c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</row>
    <row r="98" spans="1:16" x14ac:dyDescent="0.25">
      <c r="A98" s="5" t="s">
        <v>102</v>
      </c>
      <c r="B98" s="5" t="s">
        <v>153</v>
      </c>
      <c r="C98" s="5" t="s">
        <v>96</v>
      </c>
      <c r="D98" s="5" t="s">
        <v>97</v>
      </c>
      <c r="E98" s="5" t="s">
        <v>154</v>
      </c>
      <c r="F98" s="5" t="s">
        <v>98</v>
      </c>
      <c r="G98" s="5" t="s">
        <v>99</v>
      </c>
      <c r="H98" s="5" t="s">
        <v>95</v>
      </c>
      <c r="I98" s="5" t="s">
        <v>155</v>
      </c>
      <c r="J98" s="5" t="s">
        <v>156</v>
      </c>
      <c r="K98" s="5" t="s">
        <v>157</v>
      </c>
      <c r="L98" s="5" t="s">
        <v>158</v>
      </c>
      <c r="M98" s="87" t="s">
        <v>104</v>
      </c>
      <c r="N98" s="87"/>
      <c r="P98">
        <v>25000</v>
      </c>
    </row>
    <row r="99" spans="1:16" x14ac:dyDescent="0.25">
      <c r="A99" s="6" t="s">
        <v>159</v>
      </c>
      <c r="B99" s="7">
        <v>1</v>
      </c>
      <c r="C99" s="6"/>
      <c r="D99" s="6" t="s">
        <v>160</v>
      </c>
      <c r="E99" s="6"/>
      <c r="F99" s="6"/>
      <c r="G99" s="6"/>
      <c r="H99" s="6"/>
      <c r="I99" s="11">
        <v>0</v>
      </c>
      <c r="J99" s="11">
        <v>0</v>
      </c>
      <c r="K99" s="11">
        <v>25000</v>
      </c>
      <c r="L99" s="11">
        <v>25000</v>
      </c>
      <c r="M99" s="88"/>
      <c r="N99" s="88"/>
      <c r="P99" s="11"/>
    </row>
    <row r="100" spans="1:16" x14ac:dyDescent="0.25">
      <c r="A100" s="1" t="s">
        <v>198</v>
      </c>
      <c r="B100" s="9">
        <v>2</v>
      </c>
      <c r="C100" s="1" t="s">
        <v>174</v>
      </c>
      <c r="D100" s="1" t="s">
        <v>110</v>
      </c>
      <c r="E100" s="1" t="s">
        <v>161</v>
      </c>
      <c r="F100" s="1" t="s">
        <v>315</v>
      </c>
      <c r="G100" s="12">
        <v>2875.78</v>
      </c>
      <c r="H100" s="9">
        <v>2</v>
      </c>
      <c r="I100" s="12">
        <v>0</v>
      </c>
      <c r="J100" s="12">
        <v>0</v>
      </c>
      <c r="K100" s="12">
        <v>0</v>
      </c>
      <c r="L100" s="12">
        <f>L99+I100+J100+K100</f>
        <v>25000</v>
      </c>
      <c r="M100" s="81"/>
      <c r="N100" s="81"/>
      <c r="P100" s="11"/>
    </row>
    <row r="101" spans="1:16" x14ac:dyDescent="0.25">
      <c r="A101" s="6" t="s">
        <v>279</v>
      </c>
      <c r="B101" s="7">
        <v>3</v>
      </c>
      <c r="C101" s="6" t="s">
        <v>174</v>
      </c>
      <c r="D101" s="6" t="s">
        <v>106</v>
      </c>
      <c r="E101" s="6" t="s">
        <v>163</v>
      </c>
      <c r="F101" s="6" t="s">
        <v>315</v>
      </c>
      <c r="G101" s="11">
        <v>2869.77</v>
      </c>
      <c r="H101" s="7">
        <v>3</v>
      </c>
      <c r="I101" s="11">
        <v>-2.15</v>
      </c>
      <c r="J101" s="11">
        <v>0</v>
      </c>
      <c r="K101" s="11">
        <v>-258.43</v>
      </c>
      <c r="L101" s="12">
        <f>L100+I101+J101+K101</f>
        <v>24739.42</v>
      </c>
      <c r="M101" s="88" t="s">
        <v>280</v>
      </c>
      <c r="N101" s="88"/>
      <c r="P101" s="11">
        <f>(K101/P$98)*100</f>
        <v>-1.03372</v>
      </c>
    </row>
    <row r="102" spans="1:16" x14ac:dyDescent="0.25">
      <c r="A102" s="1" t="s">
        <v>202</v>
      </c>
      <c r="B102" s="9">
        <v>4</v>
      </c>
      <c r="C102" s="1" t="s">
        <v>174</v>
      </c>
      <c r="D102" s="1" t="s">
        <v>110</v>
      </c>
      <c r="E102" s="1" t="s">
        <v>161</v>
      </c>
      <c r="F102" s="1" t="s">
        <v>316</v>
      </c>
      <c r="G102" s="12">
        <v>2925.07</v>
      </c>
      <c r="H102" s="9">
        <v>4</v>
      </c>
      <c r="I102" s="12">
        <v>0</v>
      </c>
      <c r="J102" s="12">
        <v>0</v>
      </c>
      <c r="K102" s="12">
        <v>0</v>
      </c>
      <c r="L102" s="12">
        <f>L101+I102+J102+K102</f>
        <v>24739.42</v>
      </c>
      <c r="M102" s="81"/>
      <c r="N102" s="81"/>
      <c r="P102" s="11"/>
    </row>
    <row r="103" spans="1:16" x14ac:dyDescent="0.25">
      <c r="A103" s="6" t="s">
        <v>282</v>
      </c>
      <c r="B103" s="7">
        <v>5</v>
      </c>
      <c r="C103" s="6" t="s">
        <v>174</v>
      </c>
      <c r="D103" s="6" t="s">
        <v>106</v>
      </c>
      <c r="E103" s="6" t="s">
        <v>163</v>
      </c>
      <c r="F103" s="6" t="s">
        <v>316</v>
      </c>
      <c r="G103" s="11">
        <v>2917.98</v>
      </c>
      <c r="H103" s="7">
        <v>5</v>
      </c>
      <c r="I103" s="11">
        <v>-1.8</v>
      </c>
      <c r="J103" s="11">
        <v>0</v>
      </c>
      <c r="K103" s="11">
        <v>-255.24</v>
      </c>
      <c r="L103" s="12">
        <f>L102+I103+J103+K103</f>
        <v>24482.379999999997</v>
      </c>
      <c r="M103" s="88" t="s">
        <v>283</v>
      </c>
      <c r="N103" s="88"/>
      <c r="P103" s="11">
        <f t="shared" ref="P103:P129" si="0">(K103/P$98)*100</f>
        <v>-1.0209600000000001</v>
      </c>
    </row>
    <row r="104" spans="1:16" x14ac:dyDescent="0.25">
      <c r="A104" s="1" t="s">
        <v>206</v>
      </c>
      <c r="B104" s="9">
        <v>6</v>
      </c>
      <c r="C104" s="1" t="s">
        <v>174</v>
      </c>
      <c r="D104" s="1" t="s">
        <v>110</v>
      </c>
      <c r="E104" s="1" t="s">
        <v>161</v>
      </c>
      <c r="F104" s="1" t="s">
        <v>317</v>
      </c>
      <c r="G104" s="12">
        <v>2916.44</v>
      </c>
      <c r="H104" s="9">
        <v>6</v>
      </c>
      <c r="I104" s="12">
        <v>0</v>
      </c>
      <c r="J104" s="12">
        <v>0</v>
      </c>
      <c r="K104" s="12">
        <v>0</v>
      </c>
      <c r="L104" s="12">
        <f t="shared" ref="L104:L129" si="1">L103+I104+J104+K104</f>
        <v>24482.379999999997</v>
      </c>
      <c r="M104" s="81"/>
      <c r="N104" s="81"/>
      <c r="P104" s="11"/>
    </row>
    <row r="105" spans="1:16" x14ac:dyDescent="0.25">
      <c r="A105" s="6" t="s">
        <v>285</v>
      </c>
      <c r="B105" s="7">
        <v>7</v>
      </c>
      <c r="C105" s="6" t="s">
        <v>174</v>
      </c>
      <c r="D105" s="6" t="s">
        <v>106</v>
      </c>
      <c r="E105" s="6" t="s">
        <v>163</v>
      </c>
      <c r="F105" s="6" t="s">
        <v>317</v>
      </c>
      <c r="G105" s="11">
        <v>2908.77</v>
      </c>
      <c r="H105" s="7">
        <v>7</v>
      </c>
      <c r="I105" s="11">
        <v>-1.65</v>
      </c>
      <c r="J105" s="11">
        <v>0</v>
      </c>
      <c r="K105" s="11">
        <v>-253.11</v>
      </c>
      <c r="L105" s="12">
        <f t="shared" si="1"/>
        <v>24227.619999999995</v>
      </c>
      <c r="M105" s="88" t="s">
        <v>286</v>
      </c>
      <c r="N105" s="88"/>
      <c r="P105" s="11">
        <f t="shared" si="0"/>
        <v>-1.01244</v>
      </c>
    </row>
    <row r="106" spans="1:16" x14ac:dyDescent="0.25">
      <c r="A106" s="1" t="s">
        <v>210</v>
      </c>
      <c r="B106" s="9">
        <v>8</v>
      </c>
      <c r="C106" s="1" t="s">
        <v>174</v>
      </c>
      <c r="D106" s="1" t="s">
        <v>106</v>
      </c>
      <c r="E106" s="1" t="s">
        <v>161</v>
      </c>
      <c r="F106" s="1" t="s">
        <v>257</v>
      </c>
      <c r="G106" s="12">
        <v>2903.19</v>
      </c>
      <c r="H106" s="9">
        <v>8</v>
      </c>
      <c r="I106" s="12">
        <v>0</v>
      </c>
      <c r="J106" s="12">
        <v>0</v>
      </c>
      <c r="K106" s="12">
        <v>0</v>
      </c>
      <c r="L106" s="12">
        <f t="shared" si="1"/>
        <v>24227.619999999995</v>
      </c>
      <c r="M106" s="81"/>
      <c r="N106" s="81"/>
      <c r="P106" s="11"/>
    </row>
    <row r="107" spans="1:16" x14ac:dyDescent="0.25">
      <c r="A107" s="6" t="s">
        <v>287</v>
      </c>
      <c r="B107" s="7">
        <v>9</v>
      </c>
      <c r="C107" s="6" t="s">
        <v>174</v>
      </c>
      <c r="D107" s="6" t="s">
        <v>110</v>
      </c>
      <c r="E107" s="6" t="s">
        <v>163</v>
      </c>
      <c r="F107" s="6" t="s">
        <v>257</v>
      </c>
      <c r="G107" s="11">
        <v>2913.37</v>
      </c>
      <c r="H107" s="7">
        <v>9</v>
      </c>
      <c r="I107" s="11">
        <v>-1.2</v>
      </c>
      <c r="J107" s="11">
        <v>0</v>
      </c>
      <c r="K107" s="11">
        <v>-244.32</v>
      </c>
      <c r="L107" s="12">
        <f t="shared" si="1"/>
        <v>23982.099999999995</v>
      </c>
      <c r="M107" s="88" t="s">
        <v>288</v>
      </c>
      <c r="N107" s="88"/>
      <c r="P107" s="11">
        <f t="shared" si="0"/>
        <v>-0.97728000000000004</v>
      </c>
    </row>
    <row r="108" spans="1:16" x14ac:dyDescent="0.25">
      <c r="A108" s="1" t="s">
        <v>214</v>
      </c>
      <c r="B108" s="9">
        <v>10</v>
      </c>
      <c r="C108" s="1" t="s">
        <v>174</v>
      </c>
      <c r="D108" s="1" t="s">
        <v>110</v>
      </c>
      <c r="E108" s="1" t="s">
        <v>161</v>
      </c>
      <c r="F108" s="1" t="s">
        <v>315</v>
      </c>
      <c r="G108" s="12">
        <v>2918.8</v>
      </c>
      <c r="H108" s="9">
        <v>10</v>
      </c>
      <c r="I108" s="12">
        <v>0</v>
      </c>
      <c r="J108" s="12">
        <v>0</v>
      </c>
      <c r="K108" s="12">
        <v>0</v>
      </c>
      <c r="L108" s="12">
        <f t="shared" si="1"/>
        <v>23982.099999999995</v>
      </c>
      <c r="M108" s="81"/>
      <c r="N108" s="81"/>
      <c r="P108" s="11"/>
    </row>
    <row r="109" spans="1:16" x14ac:dyDescent="0.25">
      <c r="A109" s="6" t="s">
        <v>289</v>
      </c>
      <c r="B109" s="7">
        <v>11</v>
      </c>
      <c r="C109" s="6" t="s">
        <v>174</v>
      </c>
      <c r="D109" s="6" t="s">
        <v>106</v>
      </c>
      <c r="E109" s="6" t="s">
        <v>163</v>
      </c>
      <c r="F109" s="6" t="s">
        <v>315</v>
      </c>
      <c r="G109" s="11">
        <v>2912.99</v>
      </c>
      <c r="H109" s="7">
        <v>11</v>
      </c>
      <c r="I109" s="11">
        <v>-2.15</v>
      </c>
      <c r="J109" s="11">
        <v>0</v>
      </c>
      <c r="K109" s="11">
        <v>-249.83</v>
      </c>
      <c r="L109" s="12">
        <f t="shared" si="1"/>
        <v>23730.119999999992</v>
      </c>
      <c r="M109" s="88" t="s">
        <v>290</v>
      </c>
      <c r="N109" s="88"/>
      <c r="P109" s="11">
        <f t="shared" si="0"/>
        <v>-0.9993200000000001</v>
      </c>
    </row>
    <row r="110" spans="1:16" x14ac:dyDescent="0.25">
      <c r="A110" s="1" t="s">
        <v>218</v>
      </c>
      <c r="B110" s="9">
        <v>12</v>
      </c>
      <c r="C110" s="1" t="s">
        <v>174</v>
      </c>
      <c r="D110" s="1" t="s">
        <v>106</v>
      </c>
      <c r="E110" s="1" t="s">
        <v>161</v>
      </c>
      <c r="F110" s="1" t="s">
        <v>253</v>
      </c>
      <c r="G110" s="12">
        <v>2903.92</v>
      </c>
      <c r="H110" s="9">
        <v>12</v>
      </c>
      <c r="I110" s="12">
        <v>0</v>
      </c>
      <c r="J110" s="12">
        <v>0</v>
      </c>
      <c r="K110" s="12">
        <v>0</v>
      </c>
      <c r="L110" s="12">
        <f t="shared" si="1"/>
        <v>23730.119999999992</v>
      </c>
      <c r="M110" s="81"/>
      <c r="N110" s="81"/>
      <c r="P110" s="11"/>
    </row>
    <row r="111" spans="1:16" x14ac:dyDescent="0.25">
      <c r="A111" s="1" t="s">
        <v>369</v>
      </c>
      <c r="B111" s="7">
        <v>13</v>
      </c>
      <c r="C111" s="6" t="s">
        <v>174</v>
      </c>
      <c r="D111" s="6" t="s">
        <v>110</v>
      </c>
      <c r="E111" s="6" t="s">
        <v>163</v>
      </c>
      <c r="F111" s="6" t="s">
        <v>253</v>
      </c>
      <c r="G111" s="11">
        <v>2897.04</v>
      </c>
      <c r="H111" s="7">
        <v>13</v>
      </c>
      <c r="I111" s="11">
        <v>-1.1000000000000001</v>
      </c>
      <c r="J111" s="11">
        <v>0</v>
      </c>
      <c r="K111" s="11">
        <v>0</v>
      </c>
      <c r="L111" s="12">
        <f t="shared" si="1"/>
        <v>23729.019999999993</v>
      </c>
      <c r="M111" s="81" t="s">
        <v>368</v>
      </c>
      <c r="N111" s="81"/>
      <c r="P111" s="11">
        <f t="shared" si="0"/>
        <v>0</v>
      </c>
    </row>
    <row r="112" spans="1:16" x14ac:dyDescent="0.25">
      <c r="A112" s="1" t="s">
        <v>220</v>
      </c>
      <c r="B112" s="9">
        <v>14</v>
      </c>
      <c r="C112" s="1" t="s">
        <v>174</v>
      </c>
      <c r="D112" s="1" t="s">
        <v>110</v>
      </c>
      <c r="E112" s="1" t="s">
        <v>161</v>
      </c>
      <c r="F112" s="1" t="s">
        <v>318</v>
      </c>
      <c r="G112" s="12">
        <v>2913.68</v>
      </c>
      <c r="H112" s="9">
        <v>14</v>
      </c>
      <c r="I112" s="12">
        <v>0</v>
      </c>
      <c r="J112" s="12">
        <v>0</v>
      </c>
      <c r="K112" s="12">
        <v>0</v>
      </c>
      <c r="L112" s="12">
        <f t="shared" si="1"/>
        <v>23729.019999999993</v>
      </c>
      <c r="M112" s="81"/>
      <c r="N112" s="81"/>
      <c r="P112" s="11"/>
    </row>
    <row r="113" spans="1:16" x14ac:dyDescent="0.25">
      <c r="A113" s="6" t="s">
        <v>292</v>
      </c>
      <c r="B113" s="7">
        <v>15</v>
      </c>
      <c r="C113" s="6" t="s">
        <v>174</v>
      </c>
      <c r="D113" s="6" t="s">
        <v>106</v>
      </c>
      <c r="E113" s="6" t="s">
        <v>163</v>
      </c>
      <c r="F113" s="6" t="s">
        <v>318</v>
      </c>
      <c r="G113" s="11">
        <v>2908.48</v>
      </c>
      <c r="H113" s="7">
        <v>15</v>
      </c>
      <c r="I113" s="11">
        <v>-2.35</v>
      </c>
      <c r="J113" s="11">
        <v>0</v>
      </c>
      <c r="K113" s="11">
        <v>-244.4</v>
      </c>
      <c r="L113" s="12">
        <f t="shared" si="1"/>
        <v>23482.269999999993</v>
      </c>
      <c r="M113" s="88" t="s">
        <v>293</v>
      </c>
      <c r="N113" s="88"/>
      <c r="P113" s="11">
        <f t="shared" si="0"/>
        <v>-0.97760000000000002</v>
      </c>
    </row>
    <row r="114" spans="1:16" x14ac:dyDescent="0.25">
      <c r="A114" s="1" t="s">
        <v>224</v>
      </c>
      <c r="B114" s="9">
        <v>16</v>
      </c>
      <c r="C114" s="1" t="s">
        <v>174</v>
      </c>
      <c r="D114" s="1" t="s">
        <v>110</v>
      </c>
      <c r="E114" s="1" t="s">
        <v>161</v>
      </c>
      <c r="F114" s="1" t="s">
        <v>315</v>
      </c>
      <c r="G114" s="12">
        <v>2946.45</v>
      </c>
      <c r="H114" s="9">
        <v>16</v>
      </c>
      <c r="I114" s="12">
        <v>0</v>
      </c>
      <c r="J114" s="12">
        <v>0</v>
      </c>
      <c r="K114" s="12">
        <v>0</v>
      </c>
      <c r="L114" s="12">
        <f t="shared" si="1"/>
        <v>23482.269999999993</v>
      </c>
      <c r="M114" s="81"/>
      <c r="N114" s="81"/>
      <c r="P114" s="11"/>
    </row>
    <row r="115" spans="1:16" x14ac:dyDescent="0.25">
      <c r="A115" s="6" t="s">
        <v>294</v>
      </c>
      <c r="B115" s="7">
        <v>17</v>
      </c>
      <c r="C115" s="6" t="s">
        <v>174</v>
      </c>
      <c r="D115" s="6" t="s">
        <v>106</v>
      </c>
      <c r="E115" s="6" t="s">
        <v>163</v>
      </c>
      <c r="F115" s="6" t="s">
        <v>315</v>
      </c>
      <c r="G115" s="11">
        <v>2940.64</v>
      </c>
      <c r="H115" s="7">
        <v>17</v>
      </c>
      <c r="I115" s="11">
        <v>-2.15</v>
      </c>
      <c r="J115" s="11">
        <v>0</v>
      </c>
      <c r="K115" s="11">
        <v>-249.83</v>
      </c>
      <c r="L115" s="12">
        <f t="shared" si="1"/>
        <v>23230.28999999999</v>
      </c>
      <c r="M115" s="88" t="s">
        <v>295</v>
      </c>
      <c r="N115" s="88"/>
      <c r="P115" s="11">
        <f t="shared" si="0"/>
        <v>-0.9993200000000001</v>
      </c>
    </row>
    <row r="116" spans="1:16" x14ac:dyDescent="0.25">
      <c r="A116" s="1" t="s">
        <v>227</v>
      </c>
      <c r="B116" s="9">
        <v>18</v>
      </c>
      <c r="C116" s="1" t="s">
        <v>174</v>
      </c>
      <c r="D116" s="1" t="s">
        <v>110</v>
      </c>
      <c r="E116" s="1" t="s">
        <v>161</v>
      </c>
      <c r="F116" s="1" t="s">
        <v>319</v>
      </c>
      <c r="G116" s="12">
        <v>2997.54</v>
      </c>
      <c r="H116" s="9">
        <v>18</v>
      </c>
      <c r="I116" s="12">
        <v>0</v>
      </c>
      <c r="J116" s="12">
        <v>0</v>
      </c>
      <c r="K116" s="12">
        <v>0</v>
      </c>
      <c r="L116" s="12">
        <f t="shared" si="1"/>
        <v>23230.28999999999</v>
      </c>
      <c r="M116" s="81"/>
      <c r="N116" s="81"/>
      <c r="P116" s="11"/>
    </row>
    <row r="117" spans="1:16" x14ac:dyDescent="0.25">
      <c r="A117" s="6" t="s">
        <v>297</v>
      </c>
      <c r="B117" s="7">
        <v>19</v>
      </c>
      <c r="C117" s="6" t="s">
        <v>174</v>
      </c>
      <c r="D117" s="6" t="s">
        <v>106</v>
      </c>
      <c r="E117" s="6" t="s">
        <v>163</v>
      </c>
      <c r="F117" s="6" t="s">
        <v>319</v>
      </c>
      <c r="G117" s="11">
        <v>2992.17</v>
      </c>
      <c r="H117" s="7">
        <v>19</v>
      </c>
      <c r="I117" s="11">
        <v>-2.25</v>
      </c>
      <c r="J117" s="11">
        <v>0</v>
      </c>
      <c r="K117" s="11">
        <v>-241.65</v>
      </c>
      <c r="L117" s="12">
        <f t="shared" si="1"/>
        <v>22986.389999999989</v>
      </c>
      <c r="M117" s="88" t="s">
        <v>298</v>
      </c>
      <c r="N117" s="88"/>
      <c r="P117" s="11">
        <f t="shared" si="0"/>
        <v>-0.96660000000000013</v>
      </c>
    </row>
    <row r="118" spans="1:16" x14ac:dyDescent="0.25">
      <c r="A118" s="1" t="s">
        <v>230</v>
      </c>
      <c r="B118" s="9">
        <v>20</v>
      </c>
      <c r="C118" s="1" t="s">
        <v>174</v>
      </c>
      <c r="D118" s="1" t="s">
        <v>110</v>
      </c>
      <c r="E118" s="1" t="s">
        <v>161</v>
      </c>
      <c r="F118" s="1" t="s">
        <v>320</v>
      </c>
      <c r="G118" s="12">
        <v>3026.97</v>
      </c>
      <c r="H118" s="9">
        <v>20</v>
      </c>
      <c r="I118" s="12">
        <v>0</v>
      </c>
      <c r="J118" s="12">
        <v>0</v>
      </c>
      <c r="K118" s="12">
        <v>0</v>
      </c>
      <c r="L118" s="12">
        <f t="shared" si="1"/>
        <v>22986.389999999989</v>
      </c>
      <c r="M118" s="81"/>
      <c r="N118" s="81"/>
      <c r="P118" s="11"/>
    </row>
    <row r="119" spans="1:16" x14ac:dyDescent="0.25">
      <c r="A119" s="6" t="s">
        <v>300</v>
      </c>
      <c r="B119" s="7">
        <v>21</v>
      </c>
      <c r="C119" s="6" t="s">
        <v>174</v>
      </c>
      <c r="D119" s="6" t="s">
        <v>106</v>
      </c>
      <c r="E119" s="6" t="s">
        <v>163</v>
      </c>
      <c r="F119" s="6" t="s">
        <v>320</v>
      </c>
      <c r="G119" s="11">
        <v>3026.97</v>
      </c>
      <c r="H119" s="7">
        <v>21</v>
      </c>
      <c r="I119" s="11">
        <v>-1.7</v>
      </c>
      <c r="J119" s="11">
        <v>0</v>
      </c>
      <c r="K119" s="11">
        <v>0</v>
      </c>
      <c r="L119" s="12">
        <f t="shared" si="1"/>
        <v>22984.689999999988</v>
      </c>
      <c r="M119" s="88" t="s">
        <v>301</v>
      </c>
      <c r="N119" s="88"/>
      <c r="P119" s="11">
        <f t="shared" si="0"/>
        <v>0</v>
      </c>
    </row>
    <row r="120" spans="1:16" x14ac:dyDescent="0.25">
      <c r="A120" s="1" t="s">
        <v>234</v>
      </c>
      <c r="B120" s="9">
        <v>22</v>
      </c>
      <c r="C120" s="1" t="s">
        <v>174</v>
      </c>
      <c r="D120" s="1" t="s">
        <v>110</v>
      </c>
      <c r="E120" s="1" t="s">
        <v>161</v>
      </c>
      <c r="F120" s="1" t="s">
        <v>317</v>
      </c>
      <c r="G120" s="12">
        <v>3039.22</v>
      </c>
      <c r="H120" s="9">
        <v>22</v>
      </c>
      <c r="I120" s="12">
        <v>0</v>
      </c>
      <c r="J120" s="12">
        <v>0</v>
      </c>
      <c r="K120" s="12">
        <v>0</v>
      </c>
      <c r="L120" s="12">
        <f t="shared" si="1"/>
        <v>22984.689999999988</v>
      </c>
      <c r="M120" s="81"/>
      <c r="N120" s="81"/>
      <c r="P120" s="11"/>
    </row>
    <row r="121" spans="1:16" x14ac:dyDescent="0.25">
      <c r="A121" s="6" t="s">
        <v>302</v>
      </c>
      <c r="B121" s="7">
        <v>23</v>
      </c>
      <c r="C121" s="6" t="s">
        <v>174</v>
      </c>
      <c r="D121" s="6" t="s">
        <v>106</v>
      </c>
      <c r="E121" s="6" t="s">
        <v>163</v>
      </c>
      <c r="F121" s="6" t="s">
        <v>317</v>
      </c>
      <c r="G121" s="11">
        <v>3031.97</v>
      </c>
      <c r="H121" s="7">
        <v>23</v>
      </c>
      <c r="I121" s="11">
        <v>-1.65</v>
      </c>
      <c r="J121" s="11">
        <v>0</v>
      </c>
      <c r="K121" s="11">
        <v>-239.25</v>
      </c>
      <c r="L121" s="12">
        <f t="shared" si="1"/>
        <v>22743.789999999986</v>
      </c>
      <c r="M121" s="88" t="s">
        <v>303</v>
      </c>
      <c r="N121" s="88"/>
      <c r="P121" s="11">
        <f t="shared" si="0"/>
        <v>-0.95700000000000007</v>
      </c>
    </row>
    <row r="122" spans="1:16" x14ac:dyDescent="0.25">
      <c r="A122" s="1" t="s">
        <v>237</v>
      </c>
      <c r="B122" s="9">
        <v>24</v>
      </c>
      <c r="C122" s="1" t="s">
        <v>174</v>
      </c>
      <c r="D122" s="1" t="s">
        <v>106</v>
      </c>
      <c r="E122" s="1" t="s">
        <v>161</v>
      </c>
      <c r="F122" s="1" t="s">
        <v>321</v>
      </c>
      <c r="G122" s="12">
        <v>3034.46</v>
      </c>
      <c r="H122" s="9">
        <v>24</v>
      </c>
      <c r="I122" s="12">
        <v>0</v>
      </c>
      <c r="J122" s="12">
        <v>0</v>
      </c>
      <c r="K122" s="12">
        <v>0</v>
      </c>
      <c r="L122" s="12">
        <f t="shared" si="1"/>
        <v>22743.789999999986</v>
      </c>
      <c r="M122" s="81"/>
      <c r="N122" s="81"/>
      <c r="P122" s="11"/>
    </row>
    <row r="123" spans="1:16" x14ac:dyDescent="0.25">
      <c r="A123" s="6" t="s">
        <v>305</v>
      </c>
      <c r="B123" s="7">
        <v>25</v>
      </c>
      <c r="C123" s="6" t="s">
        <v>174</v>
      </c>
      <c r="D123" s="6" t="s">
        <v>110</v>
      </c>
      <c r="E123" s="6" t="s">
        <v>163</v>
      </c>
      <c r="F123" s="6" t="s">
        <v>321</v>
      </c>
      <c r="G123" s="11">
        <v>3043.21</v>
      </c>
      <c r="H123" s="7">
        <v>25</v>
      </c>
      <c r="I123" s="11">
        <v>-1.3</v>
      </c>
      <c r="J123" s="11">
        <v>0</v>
      </c>
      <c r="K123" s="11">
        <v>-227.5</v>
      </c>
      <c r="L123" s="12">
        <f t="shared" si="1"/>
        <v>22514.989999999987</v>
      </c>
      <c r="M123" s="88" t="s">
        <v>306</v>
      </c>
      <c r="N123" s="88"/>
      <c r="P123" s="11">
        <f t="shared" si="0"/>
        <v>-0.91</v>
      </c>
    </row>
    <row r="124" spans="1:16" x14ac:dyDescent="0.25">
      <c r="A124" s="1" t="s">
        <v>241</v>
      </c>
      <c r="B124" s="9">
        <v>26</v>
      </c>
      <c r="C124" s="1" t="s">
        <v>174</v>
      </c>
      <c r="D124" s="1" t="s">
        <v>110</v>
      </c>
      <c r="E124" s="1" t="s">
        <v>161</v>
      </c>
      <c r="F124" s="1" t="s">
        <v>322</v>
      </c>
      <c r="G124" s="12">
        <v>3027.75</v>
      </c>
      <c r="H124" s="9">
        <v>26</v>
      </c>
      <c r="I124" s="12">
        <v>0</v>
      </c>
      <c r="J124" s="12">
        <v>0</v>
      </c>
      <c r="K124" s="12">
        <v>0</v>
      </c>
      <c r="L124" s="12">
        <f t="shared" si="1"/>
        <v>22514.989999999987</v>
      </c>
      <c r="M124" s="81"/>
      <c r="N124" s="81"/>
      <c r="P124" s="11"/>
    </row>
    <row r="125" spans="1:16" x14ac:dyDescent="0.25">
      <c r="A125" s="6" t="s">
        <v>308</v>
      </c>
      <c r="B125" s="7">
        <v>27</v>
      </c>
      <c r="C125" s="6" t="s">
        <v>174</v>
      </c>
      <c r="D125" s="6" t="s">
        <v>106</v>
      </c>
      <c r="E125" s="6" t="s">
        <v>163</v>
      </c>
      <c r="F125" s="6" t="s">
        <v>322</v>
      </c>
      <c r="G125" s="11">
        <v>3021.67</v>
      </c>
      <c r="H125" s="7">
        <v>27</v>
      </c>
      <c r="I125" s="11">
        <v>-1.9</v>
      </c>
      <c r="J125" s="11">
        <v>0</v>
      </c>
      <c r="K125" s="11">
        <v>-231.04</v>
      </c>
      <c r="L125" s="12">
        <f t="shared" si="1"/>
        <v>22282.049999999985</v>
      </c>
      <c r="M125" s="88" t="s">
        <v>309</v>
      </c>
      <c r="N125" s="88"/>
      <c r="P125" s="11">
        <f t="shared" si="0"/>
        <v>-0.92415999999999987</v>
      </c>
    </row>
    <row r="126" spans="1:16" x14ac:dyDescent="0.25">
      <c r="A126" s="1" t="s">
        <v>244</v>
      </c>
      <c r="B126" s="9">
        <v>28</v>
      </c>
      <c r="C126" s="1" t="s">
        <v>174</v>
      </c>
      <c r="D126" s="1" t="s">
        <v>110</v>
      </c>
      <c r="E126" s="1" t="s">
        <v>161</v>
      </c>
      <c r="F126" s="1" t="s">
        <v>323</v>
      </c>
      <c r="G126" s="12">
        <v>3054.85</v>
      </c>
      <c r="H126" s="9">
        <v>28</v>
      </c>
      <c r="I126" s="12">
        <v>0</v>
      </c>
      <c r="J126" s="12">
        <v>0</v>
      </c>
      <c r="K126" s="12">
        <v>0</v>
      </c>
      <c r="L126" s="12">
        <f t="shared" si="1"/>
        <v>22282.049999999985</v>
      </c>
      <c r="M126" s="81"/>
      <c r="N126" s="81"/>
      <c r="P126" s="11"/>
    </row>
    <row r="127" spans="1:16" x14ac:dyDescent="0.25">
      <c r="A127" s="6" t="s">
        <v>311</v>
      </c>
      <c r="B127" s="7">
        <v>29</v>
      </c>
      <c r="C127" s="6" t="s">
        <v>174</v>
      </c>
      <c r="D127" s="6" t="s">
        <v>106</v>
      </c>
      <c r="E127" s="6" t="s">
        <v>163</v>
      </c>
      <c r="F127" s="6" t="s">
        <v>323</v>
      </c>
      <c r="G127" s="11">
        <v>3046.25</v>
      </c>
      <c r="H127" s="7">
        <v>29</v>
      </c>
      <c r="I127" s="11">
        <v>-1.35</v>
      </c>
      <c r="J127" s="11">
        <v>0</v>
      </c>
      <c r="K127" s="11">
        <v>-232.2</v>
      </c>
      <c r="L127" s="12">
        <f t="shared" si="1"/>
        <v>22048.499999999985</v>
      </c>
      <c r="M127" s="88" t="s">
        <v>312</v>
      </c>
      <c r="N127" s="88"/>
      <c r="P127" s="11">
        <f t="shared" si="0"/>
        <v>-0.92879999999999996</v>
      </c>
    </row>
    <row r="128" spans="1:16" x14ac:dyDescent="0.25">
      <c r="A128" s="1" t="s">
        <v>247</v>
      </c>
      <c r="B128" s="9">
        <v>30</v>
      </c>
      <c r="C128" s="1" t="s">
        <v>174</v>
      </c>
      <c r="D128" s="1" t="s">
        <v>110</v>
      </c>
      <c r="E128" s="1" t="s">
        <v>161</v>
      </c>
      <c r="F128" s="1" t="s">
        <v>317</v>
      </c>
      <c r="G128" s="12">
        <v>3076.5</v>
      </c>
      <c r="H128" s="9">
        <v>30</v>
      </c>
      <c r="I128" s="12">
        <v>0</v>
      </c>
      <c r="J128" s="12">
        <v>0</v>
      </c>
      <c r="K128" s="12">
        <v>0</v>
      </c>
      <c r="L128" s="12">
        <f t="shared" si="1"/>
        <v>22048.499999999985</v>
      </c>
      <c r="M128" s="81"/>
      <c r="N128" s="81"/>
      <c r="P128" s="11"/>
    </row>
    <row r="129" spans="1:16" x14ac:dyDescent="0.25">
      <c r="A129" s="6" t="s">
        <v>313</v>
      </c>
      <c r="B129" s="7">
        <v>31</v>
      </c>
      <c r="C129" s="6" t="s">
        <v>174</v>
      </c>
      <c r="D129" s="6" t="s">
        <v>106</v>
      </c>
      <c r="E129" s="6" t="s">
        <v>163</v>
      </c>
      <c r="F129" s="6" t="s">
        <v>317</v>
      </c>
      <c r="G129" s="11">
        <v>3076.5</v>
      </c>
      <c r="H129" s="7">
        <v>31</v>
      </c>
      <c r="I129" s="11">
        <v>-1.65</v>
      </c>
      <c r="J129" s="11">
        <v>0</v>
      </c>
      <c r="K129" s="11">
        <v>0</v>
      </c>
      <c r="L129" s="12">
        <f t="shared" si="1"/>
        <v>22046.849999999984</v>
      </c>
      <c r="M129" s="88" t="s">
        <v>314</v>
      </c>
      <c r="N129" s="88"/>
      <c r="P129" s="11">
        <f t="shared" si="0"/>
        <v>0</v>
      </c>
    </row>
    <row r="130" spans="1:16" x14ac:dyDescent="0.25">
      <c r="A130" s="90"/>
      <c r="B130" s="90"/>
      <c r="C130" s="90"/>
      <c r="D130" s="90"/>
      <c r="E130" s="90"/>
      <c r="F130" s="90"/>
      <c r="G130" s="90"/>
      <c r="H130" s="90"/>
      <c r="I130" s="13">
        <f>SUM(I99:I129)</f>
        <v>-26.349999999999994</v>
      </c>
      <c r="J130" s="13">
        <f>SUM(J99:J129)</f>
        <v>0</v>
      </c>
      <c r="K130" s="13">
        <f>SUM(K100:K129)</f>
        <v>-2926.8</v>
      </c>
      <c r="L130" s="13">
        <v>22046.85</v>
      </c>
      <c r="M130" s="90"/>
      <c r="N130" s="90"/>
      <c r="P130" s="14">
        <f>SUM(P99:P129)</f>
        <v>-11.707200000000002</v>
      </c>
    </row>
  </sheetData>
  <mergeCells count="220">
    <mergeCell ref="A130:H130"/>
    <mergeCell ref="M130:N130"/>
    <mergeCell ref="M124:N124"/>
    <mergeCell ref="M125:N125"/>
    <mergeCell ref="M126:N126"/>
    <mergeCell ref="M127:N127"/>
    <mergeCell ref="M128:N128"/>
    <mergeCell ref="M129:N129"/>
    <mergeCell ref="M118:N118"/>
    <mergeCell ref="M119:N119"/>
    <mergeCell ref="M120:N120"/>
    <mergeCell ref="M121:N121"/>
    <mergeCell ref="M122:N122"/>
    <mergeCell ref="M123:N123"/>
    <mergeCell ref="M112:N112"/>
    <mergeCell ref="M113:N113"/>
    <mergeCell ref="M114:N114"/>
    <mergeCell ref="M115:N115"/>
    <mergeCell ref="M116:N116"/>
    <mergeCell ref="M117:N117"/>
    <mergeCell ref="M106:N106"/>
    <mergeCell ref="M107:N107"/>
    <mergeCell ref="M108:N108"/>
    <mergeCell ref="M109:N109"/>
    <mergeCell ref="M110:N110"/>
    <mergeCell ref="M111:N111"/>
    <mergeCell ref="M100:N100"/>
    <mergeCell ref="M101:N101"/>
    <mergeCell ref="M102:N102"/>
    <mergeCell ref="M103:N103"/>
    <mergeCell ref="M104:N104"/>
    <mergeCell ref="M105:N105"/>
    <mergeCell ref="E96:F96"/>
    <mergeCell ref="J96:K96"/>
    <mergeCell ref="M96:N96"/>
    <mergeCell ref="A97:N97"/>
    <mergeCell ref="M98:N98"/>
    <mergeCell ref="M99:N99"/>
    <mergeCell ref="E94:F94"/>
    <mergeCell ref="J94:K94"/>
    <mergeCell ref="M94:N94"/>
    <mergeCell ref="E95:F95"/>
    <mergeCell ref="J95:K95"/>
    <mergeCell ref="M95:N95"/>
    <mergeCell ref="E92:F92"/>
    <mergeCell ref="J92:K92"/>
    <mergeCell ref="M92:N92"/>
    <mergeCell ref="E93:F93"/>
    <mergeCell ref="J93:K93"/>
    <mergeCell ref="M93:N93"/>
    <mergeCell ref="E90:F90"/>
    <mergeCell ref="J90:K90"/>
    <mergeCell ref="M90:N90"/>
    <mergeCell ref="E91:F91"/>
    <mergeCell ref="J91:K91"/>
    <mergeCell ref="M91:N91"/>
    <mergeCell ref="E88:F88"/>
    <mergeCell ref="J88:K88"/>
    <mergeCell ref="M88:N88"/>
    <mergeCell ref="E89:F89"/>
    <mergeCell ref="J89:K89"/>
    <mergeCell ref="M89:N89"/>
    <mergeCell ref="E86:F86"/>
    <mergeCell ref="J86:K86"/>
    <mergeCell ref="M86:N86"/>
    <mergeCell ref="E87:F87"/>
    <mergeCell ref="J87:K87"/>
    <mergeCell ref="M87:N87"/>
    <mergeCell ref="E84:F84"/>
    <mergeCell ref="J84:K84"/>
    <mergeCell ref="M84:N84"/>
    <mergeCell ref="E85:F85"/>
    <mergeCell ref="J85:K85"/>
    <mergeCell ref="M85:N85"/>
    <mergeCell ref="E82:F82"/>
    <mergeCell ref="J82:K82"/>
    <mergeCell ref="M82:N82"/>
    <mergeCell ref="E83:F83"/>
    <mergeCell ref="J83:K83"/>
    <mergeCell ref="M83:N83"/>
    <mergeCell ref="E80:F80"/>
    <mergeCell ref="J80:K80"/>
    <mergeCell ref="M80:N80"/>
    <mergeCell ref="E81:F81"/>
    <mergeCell ref="J81:K81"/>
    <mergeCell ref="M81:N81"/>
    <mergeCell ref="E78:F78"/>
    <mergeCell ref="J78:K78"/>
    <mergeCell ref="M78:N78"/>
    <mergeCell ref="E79:F79"/>
    <mergeCell ref="J79:K79"/>
    <mergeCell ref="M79:N79"/>
    <mergeCell ref="E76:F76"/>
    <mergeCell ref="J76:K76"/>
    <mergeCell ref="M76:N76"/>
    <mergeCell ref="E77:F77"/>
    <mergeCell ref="J77:K77"/>
    <mergeCell ref="M77:N77"/>
    <mergeCell ref="E74:F74"/>
    <mergeCell ref="J74:K74"/>
    <mergeCell ref="M74:N74"/>
    <mergeCell ref="E75:F75"/>
    <mergeCell ref="J75:K75"/>
    <mergeCell ref="M75:N75"/>
    <mergeCell ref="E72:F72"/>
    <mergeCell ref="J72:K72"/>
    <mergeCell ref="M72:N72"/>
    <mergeCell ref="E73:F73"/>
    <mergeCell ref="J73:K73"/>
    <mergeCell ref="M73:N73"/>
    <mergeCell ref="E70:F70"/>
    <mergeCell ref="J70:K70"/>
    <mergeCell ref="M70:N70"/>
    <mergeCell ref="E71:F71"/>
    <mergeCell ref="J71:K71"/>
    <mergeCell ref="M71:N71"/>
    <mergeCell ref="E68:F68"/>
    <mergeCell ref="J68:K68"/>
    <mergeCell ref="M68:N68"/>
    <mergeCell ref="E69:F69"/>
    <mergeCell ref="J69:K69"/>
    <mergeCell ref="M69:N69"/>
    <mergeCell ref="A65:N65"/>
    <mergeCell ref="E66:F66"/>
    <mergeCell ref="J66:K66"/>
    <mergeCell ref="M66:N66"/>
    <mergeCell ref="E67:F67"/>
    <mergeCell ref="J67:K67"/>
    <mergeCell ref="M67:N67"/>
    <mergeCell ref="E41:G41"/>
    <mergeCell ref="I41:K41"/>
    <mergeCell ref="L41:N41"/>
    <mergeCell ref="E42:G42"/>
    <mergeCell ref="I42:K42"/>
    <mergeCell ref="L42:N42"/>
    <mergeCell ref="E39:G39"/>
    <mergeCell ref="I39:K39"/>
    <mergeCell ref="L39:N39"/>
    <mergeCell ref="E40:G40"/>
    <mergeCell ref="I40:K40"/>
    <mergeCell ref="L40:N40"/>
    <mergeCell ref="A37:C37"/>
    <mergeCell ref="E37:G37"/>
    <mergeCell ref="I37:K37"/>
    <mergeCell ref="L37:N37"/>
    <mergeCell ref="E38:G38"/>
    <mergeCell ref="I38:K38"/>
    <mergeCell ref="L38:N38"/>
    <mergeCell ref="A34:C34"/>
    <mergeCell ref="E34:G34"/>
    <mergeCell ref="I34:K34"/>
    <mergeCell ref="L34:N34"/>
    <mergeCell ref="A36:C36"/>
    <mergeCell ref="E36:G36"/>
    <mergeCell ref="I36:K36"/>
    <mergeCell ref="L36:N36"/>
    <mergeCell ref="A31:C31"/>
    <mergeCell ref="E31:G31"/>
    <mergeCell ref="A33:C33"/>
    <mergeCell ref="E33:G33"/>
    <mergeCell ref="I33:K33"/>
    <mergeCell ref="L33:N33"/>
    <mergeCell ref="A29:C29"/>
    <mergeCell ref="E29:G29"/>
    <mergeCell ref="I29:K29"/>
    <mergeCell ref="L29:N29"/>
    <mergeCell ref="A30:C30"/>
    <mergeCell ref="E30:G30"/>
    <mergeCell ref="I30:K30"/>
    <mergeCell ref="L30:N30"/>
    <mergeCell ref="A26:C26"/>
    <mergeCell ref="E26:G26"/>
    <mergeCell ref="I26:K26"/>
    <mergeCell ref="L26:N26"/>
    <mergeCell ref="A28:C28"/>
    <mergeCell ref="E28:G28"/>
    <mergeCell ref="I28:K28"/>
    <mergeCell ref="L28:N28"/>
    <mergeCell ref="A24:C24"/>
    <mergeCell ref="E24:G24"/>
    <mergeCell ref="I24:K24"/>
    <mergeCell ref="L24:N24"/>
    <mergeCell ref="A25:C25"/>
    <mergeCell ref="E25:G25"/>
    <mergeCell ref="I25:K25"/>
    <mergeCell ref="L25:N25"/>
    <mergeCell ref="A20:C20"/>
    <mergeCell ref="D20:N20"/>
    <mergeCell ref="A21:N21"/>
    <mergeCell ref="A22:C22"/>
    <mergeCell ref="A23:C23"/>
    <mergeCell ref="E23:G23"/>
    <mergeCell ref="I23:K23"/>
    <mergeCell ref="L23:N23"/>
    <mergeCell ref="D16:N16"/>
    <mergeCell ref="A17:C17"/>
    <mergeCell ref="D17:N17"/>
    <mergeCell ref="A18:C18"/>
    <mergeCell ref="D18:N18"/>
    <mergeCell ref="A19:C19"/>
    <mergeCell ref="D19:N19"/>
    <mergeCell ref="D10:N10"/>
    <mergeCell ref="D11:N11"/>
    <mergeCell ref="D12:N12"/>
    <mergeCell ref="D13:N13"/>
    <mergeCell ref="D14:N14"/>
    <mergeCell ref="D15:N15"/>
    <mergeCell ref="A6:C6"/>
    <mergeCell ref="D6:N6"/>
    <mergeCell ref="A7:C7"/>
    <mergeCell ref="D7:N7"/>
    <mergeCell ref="D8:N8"/>
    <mergeCell ref="D9:N9"/>
    <mergeCell ref="A1:N1"/>
    <mergeCell ref="A2:N2"/>
    <mergeCell ref="A3:N3"/>
    <mergeCell ref="A4:C4"/>
    <mergeCell ref="D4:N4"/>
    <mergeCell ref="A5:C5"/>
    <mergeCell ref="D5:N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12E3-12B9-43C7-8A41-C5FA7CC42E28}">
  <dimension ref="A1:P42"/>
  <sheetViews>
    <sheetView tabSelected="1" zoomScale="80" zoomScaleNormal="80" workbookViewId="0">
      <selection activeCell="A25" sqref="A25"/>
    </sheetView>
  </sheetViews>
  <sheetFormatPr baseColWidth="10" defaultRowHeight="13.8" x14ac:dyDescent="0.25"/>
  <cols>
    <col min="1" max="1" width="12.3984375" bestFit="1" customWidth="1"/>
    <col min="2" max="3" width="12.5" bestFit="1" customWidth="1"/>
    <col min="4" max="4" width="12.3984375" bestFit="1" customWidth="1"/>
    <col min="7" max="7" width="12.09765625" bestFit="1" customWidth="1"/>
    <col min="9" max="9" width="12.3984375" bestFit="1" customWidth="1"/>
  </cols>
  <sheetData>
    <row r="1" spans="1:16" x14ac:dyDescent="0.25">
      <c r="A1" s="17" t="s">
        <v>362</v>
      </c>
      <c r="B1" s="18" t="s">
        <v>363</v>
      </c>
      <c r="C1" s="19" t="s">
        <v>364</v>
      </c>
    </row>
    <row r="2" spans="1:16" x14ac:dyDescent="0.25">
      <c r="A2" s="20" t="s">
        <v>6</v>
      </c>
      <c r="B2" s="16">
        <f>EURUSD_FTMO!P114/100</f>
        <v>-2.9628400000000003E-2</v>
      </c>
      <c r="C2" s="21">
        <f>EURUSD_TRADEVIEW!P114/100</f>
        <v>-2.9295999999999999E-2</v>
      </c>
    </row>
    <row r="3" spans="1:16" ht="14.4" thickBot="1" x14ac:dyDescent="0.3">
      <c r="A3" s="22" t="s">
        <v>174</v>
      </c>
      <c r="B3" s="23">
        <f>XAUUSD_FTMO!P130/100</f>
        <v>-1.7209200000000001E-2</v>
      </c>
      <c r="C3" s="24">
        <f>XAUUSD_TRADEVIEW!P130/100</f>
        <v>-0.11707200000000002</v>
      </c>
    </row>
    <row r="4" spans="1:16" ht="14.4" thickBot="1" x14ac:dyDescent="0.3">
      <c r="A4" s="25"/>
      <c r="B4" s="26"/>
      <c r="C4" s="26"/>
    </row>
    <row r="5" spans="1:16" ht="14.4" thickBot="1" x14ac:dyDescent="0.3">
      <c r="A5" s="27" t="s">
        <v>365</v>
      </c>
      <c r="B5" s="28">
        <f>B2+B3</f>
        <v>-4.6837600000000007E-2</v>
      </c>
      <c r="C5" s="29">
        <f>C2+C3</f>
        <v>-0.14636800000000003</v>
      </c>
    </row>
    <row r="6" spans="1:16" ht="14.4" thickBot="1" x14ac:dyDescent="0.3">
      <c r="B6" s="15"/>
      <c r="C6" s="15"/>
    </row>
    <row r="7" spans="1:16" ht="14.4" thickBot="1" x14ac:dyDescent="0.3">
      <c r="A7" s="30" t="s">
        <v>366</v>
      </c>
      <c r="B7" s="31">
        <f>C5-B5</f>
        <v>-9.9530400000000019E-2</v>
      </c>
      <c r="C7" s="15"/>
      <c r="M7" s="100" t="s">
        <v>363</v>
      </c>
      <c r="N7" s="101"/>
      <c r="O7" s="101" t="s">
        <v>364</v>
      </c>
      <c r="P7" s="102"/>
    </row>
    <row r="8" spans="1:16" ht="14.4" thickBot="1" x14ac:dyDescent="0.3">
      <c r="A8" s="43"/>
      <c r="B8" s="44"/>
      <c r="C8" s="15"/>
      <c r="M8" s="27" t="s">
        <v>174</v>
      </c>
      <c r="N8" s="71" t="s">
        <v>6</v>
      </c>
      <c r="O8" s="71" t="s">
        <v>174</v>
      </c>
      <c r="P8" s="35" t="s">
        <v>6</v>
      </c>
    </row>
    <row r="9" spans="1:16" ht="14.4" thickBot="1" x14ac:dyDescent="0.3">
      <c r="A9" s="94" t="s">
        <v>174</v>
      </c>
      <c r="B9" s="95"/>
      <c r="C9" s="95"/>
      <c r="D9" s="96"/>
      <c r="F9" s="97" t="s">
        <v>6</v>
      </c>
      <c r="G9" s="98"/>
      <c r="H9" s="95"/>
      <c r="I9" s="99"/>
      <c r="L9" s="63" t="s">
        <v>370</v>
      </c>
      <c r="M9" s="69">
        <f>M10+M11+M12</f>
        <v>15</v>
      </c>
      <c r="N9" s="72">
        <f>N10+N11+N12</f>
        <v>11</v>
      </c>
      <c r="O9" s="70">
        <f>O10+O11+O12</f>
        <v>15</v>
      </c>
      <c r="P9" s="75">
        <v>11</v>
      </c>
    </row>
    <row r="10" spans="1:16" ht="14.4" thickBot="1" x14ac:dyDescent="0.3">
      <c r="A10" s="42" t="s">
        <v>363</v>
      </c>
      <c r="B10" s="46" t="s">
        <v>364</v>
      </c>
      <c r="D10" s="45" t="s">
        <v>366</v>
      </c>
      <c r="F10" s="17" t="s">
        <v>363</v>
      </c>
      <c r="G10" s="19" t="s">
        <v>364</v>
      </c>
      <c r="I10" s="54" t="s">
        <v>366</v>
      </c>
      <c r="L10" s="64" t="s">
        <v>371</v>
      </c>
      <c r="M10" s="66">
        <v>4</v>
      </c>
      <c r="N10" s="73">
        <v>2</v>
      </c>
      <c r="O10" s="53">
        <v>0</v>
      </c>
      <c r="P10" s="76">
        <v>2</v>
      </c>
    </row>
    <row r="11" spans="1:16" x14ac:dyDescent="0.25">
      <c r="A11" s="47">
        <f>XAUUSD_FTMO!P101</f>
        <v>2.044</v>
      </c>
      <c r="B11" s="48">
        <f>XAUUSD_TRADEVIEW!P101</f>
        <v>-1.03372</v>
      </c>
      <c r="D11" s="56">
        <f>A11-B11</f>
        <v>3.0777200000000002</v>
      </c>
      <c r="F11" s="33">
        <f>EURUSD_FTMO!P93</f>
        <v>-0.93080000000000007</v>
      </c>
      <c r="G11" s="34">
        <f>EURUSD_TRADEVIEW!P93</f>
        <v>-0.93080000000000007</v>
      </c>
      <c r="I11" s="61">
        <f>F11-G11</f>
        <v>0</v>
      </c>
      <c r="L11" s="64" t="s">
        <v>372</v>
      </c>
      <c r="M11" s="66">
        <v>9</v>
      </c>
      <c r="N11" s="73">
        <v>6</v>
      </c>
      <c r="O11" s="53">
        <v>12</v>
      </c>
      <c r="P11" s="76">
        <v>6</v>
      </c>
    </row>
    <row r="12" spans="1:16" ht="14.4" thickBot="1" x14ac:dyDescent="0.3">
      <c r="A12" s="33"/>
      <c r="B12" s="34"/>
      <c r="D12" s="57"/>
      <c r="F12" s="33"/>
      <c r="G12" s="34"/>
      <c r="I12" s="57"/>
      <c r="L12" s="65" t="s">
        <v>373</v>
      </c>
      <c r="M12" s="67">
        <v>2</v>
      </c>
      <c r="N12" s="74">
        <v>3</v>
      </c>
      <c r="O12" s="68">
        <v>3</v>
      </c>
      <c r="P12" s="77">
        <v>3</v>
      </c>
    </row>
    <row r="13" spans="1:16" x14ac:dyDescent="0.25">
      <c r="A13" s="33">
        <f>XAUUSD_FTMO!P103</f>
        <v>-1.0680000000000001</v>
      </c>
      <c r="B13" s="34">
        <f>XAUUSD_TRADEVIEW!P103</f>
        <v>-1.0209600000000001</v>
      </c>
      <c r="D13" s="58">
        <f>A13-B13</f>
        <v>-4.7039999999999971E-2</v>
      </c>
      <c r="F13" s="33">
        <f>EURUSD_FTMO!P95</f>
        <v>1.47672</v>
      </c>
      <c r="G13" s="34">
        <f>EURUSD_TRADEVIEW!P95</f>
        <v>1.5036800000000001</v>
      </c>
      <c r="I13" s="58">
        <f>F13-G13</f>
        <v>-2.6960000000000095E-2</v>
      </c>
    </row>
    <row r="14" spans="1:16" x14ac:dyDescent="0.25">
      <c r="A14" s="33"/>
      <c r="B14" s="34"/>
      <c r="D14" s="57"/>
      <c r="F14" s="33"/>
      <c r="G14" s="34"/>
      <c r="I14" s="57"/>
    </row>
    <row r="15" spans="1:16" x14ac:dyDescent="0.25">
      <c r="A15" s="33">
        <f>XAUUSD_FTMO!P105</f>
        <v>-1.0366400000000002</v>
      </c>
      <c r="B15" s="34">
        <f>XAUUSD_TRADEVIEW!P105</f>
        <v>-1.01244</v>
      </c>
      <c r="D15" s="58">
        <f>A15-B15</f>
        <v>-2.4200000000000221E-2</v>
      </c>
      <c r="F15" s="33">
        <f>EURUSD_FTMO!P97</f>
        <v>0</v>
      </c>
      <c r="G15" s="34">
        <f>EURUSD_TRADEVIEW!P97</f>
        <v>0</v>
      </c>
      <c r="I15" s="58">
        <f>F15-G15</f>
        <v>0</v>
      </c>
    </row>
    <row r="16" spans="1:16" x14ac:dyDescent="0.25">
      <c r="A16" s="33"/>
      <c r="B16" s="34"/>
      <c r="D16" s="57"/>
      <c r="F16" s="33"/>
      <c r="G16" s="34"/>
      <c r="I16" s="57"/>
    </row>
    <row r="17" spans="1:9" x14ac:dyDescent="0.25">
      <c r="A17" s="33">
        <f>XAUUSD_FTMO!P107</f>
        <v>-0.98624000000000001</v>
      </c>
      <c r="B17" s="34">
        <f>XAUUSD_TRADEVIEW!P107</f>
        <v>-0.97728000000000004</v>
      </c>
      <c r="D17" s="58">
        <f>A17-B17</f>
        <v>-8.959999999999968E-3</v>
      </c>
      <c r="F17" s="33">
        <f>EURUSD_FTMO!P99</f>
        <v>0</v>
      </c>
      <c r="G17" s="34">
        <f>EURUSD_TRADEVIEW!P99</f>
        <v>0</v>
      </c>
      <c r="I17" s="58">
        <f>F17-G17</f>
        <v>0</v>
      </c>
    </row>
    <row r="18" spans="1:9" x14ac:dyDescent="0.25">
      <c r="A18" s="33"/>
      <c r="B18" s="34"/>
      <c r="D18" s="57"/>
      <c r="F18" s="33"/>
      <c r="G18" s="34"/>
      <c r="I18" s="57"/>
    </row>
    <row r="19" spans="1:9" x14ac:dyDescent="0.25">
      <c r="A19" s="33">
        <f>XAUUSD_FTMO!P109</f>
        <v>-1.0149999999999999</v>
      </c>
      <c r="B19" s="34">
        <f>XAUUSD_TRADEVIEW!P109</f>
        <v>-0.9993200000000001</v>
      </c>
      <c r="D19" s="58">
        <f>A19-B19</f>
        <v>-1.5679999999999805E-2</v>
      </c>
      <c r="F19" s="33">
        <f>EURUSD_FTMO!P101</f>
        <v>0</v>
      </c>
      <c r="G19" s="34">
        <f>EURUSD_TRADEVIEW!P101</f>
        <v>0</v>
      </c>
      <c r="I19" s="58">
        <f>F19-G19</f>
        <v>0</v>
      </c>
    </row>
    <row r="20" spans="1:9" x14ac:dyDescent="0.25">
      <c r="A20" s="33"/>
      <c r="B20" s="34"/>
      <c r="D20" s="57"/>
      <c r="F20" s="33"/>
      <c r="G20" s="34"/>
      <c r="I20" s="57"/>
    </row>
    <row r="21" spans="1:9" x14ac:dyDescent="0.25">
      <c r="A21" s="33">
        <f>XAUUSD_FTMO!P111</f>
        <v>1.403</v>
      </c>
      <c r="B21" s="34">
        <f>XAUUSD_TRADEVIEW!P111</f>
        <v>0</v>
      </c>
      <c r="D21" s="59">
        <f>A21-B21</f>
        <v>1.403</v>
      </c>
      <c r="F21" s="33">
        <f>EURUSD_FTMO!P103</f>
        <v>-0.99851999999999996</v>
      </c>
      <c r="G21" s="34">
        <f>EURUSD_TRADEVIEW!P103</f>
        <v>-1.0112400000000001</v>
      </c>
      <c r="I21" s="58">
        <f>F21-G21</f>
        <v>1.2720000000000176E-2</v>
      </c>
    </row>
    <row r="22" spans="1:9" x14ac:dyDescent="0.25">
      <c r="A22" s="33"/>
      <c r="B22" s="34"/>
      <c r="D22" s="57"/>
      <c r="F22" s="33"/>
      <c r="G22" s="34"/>
      <c r="I22" s="57"/>
    </row>
    <row r="23" spans="1:9" x14ac:dyDescent="0.25">
      <c r="A23" s="33">
        <f>XAUUSD_FTMO!P113</f>
        <v>0</v>
      </c>
      <c r="B23" s="34">
        <f>XAUUSD_TRADEVIEW!P113</f>
        <v>-0.97760000000000002</v>
      </c>
      <c r="D23" s="59">
        <f>A23-B23</f>
        <v>0.97760000000000002</v>
      </c>
      <c r="F23" s="33">
        <f>EURUSD_FTMO!P105</f>
        <v>-1.0132000000000001</v>
      </c>
      <c r="G23" s="34">
        <f>EURUSD_TRADEVIEW!P105</f>
        <v>-1.008</v>
      </c>
      <c r="I23" s="62">
        <f>F23-G23</f>
        <v>-5.2000000000000934E-3</v>
      </c>
    </row>
    <row r="24" spans="1:9" x14ac:dyDescent="0.25">
      <c r="A24" s="33"/>
      <c r="B24" s="34"/>
      <c r="D24" s="57"/>
      <c r="F24" s="33"/>
      <c r="G24" s="34"/>
      <c r="I24" s="57"/>
    </row>
    <row r="25" spans="1:9" x14ac:dyDescent="0.25">
      <c r="A25" s="33">
        <f>XAUUSD_FTMO!P115</f>
        <v>2.04392</v>
      </c>
      <c r="B25" s="34">
        <f>XAUUSD_TRADEVIEW!P115</f>
        <v>-0.9993200000000001</v>
      </c>
      <c r="D25" s="59">
        <f>A25-B25</f>
        <v>3.0432399999999999</v>
      </c>
      <c r="F25" s="33">
        <f>EURUSD_FTMO!P107</f>
        <v>-0.98175999999999997</v>
      </c>
      <c r="G25" s="34">
        <f>EURUSD_TRADEVIEW!P107</f>
        <v>-0.98175999999999997</v>
      </c>
      <c r="I25" s="62">
        <f>F25-G25</f>
        <v>0</v>
      </c>
    </row>
    <row r="26" spans="1:9" x14ac:dyDescent="0.25">
      <c r="A26" s="33"/>
      <c r="B26" s="34"/>
      <c r="D26" s="57"/>
      <c r="F26" s="33"/>
      <c r="G26" s="34"/>
      <c r="I26" s="57"/>
    </row>
    <row r="27" spans="1:9" x14ac:dyDescent="0.25">
      <c r="A27" s="33">
        <f>XAUUSD_FTMO!P117</f>
        <v>-1.0176000000000001</v>
      </c>
      <c r="B27" s="34">
        <f>XAUUSD_TRADEVIEW!P117</f>
        <v>-0.96660000000000013</v>
      </c>
      <c r="D27" s="58">
        <f>A27-B27</f>
        <v>-5.0999999999999934E-2</v>
      </c>
      <c r="F27" s="33">
        <f>EURUSD_FTMO!P109</f>
        <v>1.45008</v>
      </c>
      <c r="G27" s="34">
        <f>EURUSD_TRADEVIEW!P109</f>
        <v>1.44</v>
      </c>
      <c r="I27" s="58">
        <f>F27-G27</f>
        <v>1.0080000000000089E-2</v>
      </c>
    </row>
    <row r="28" spans="1:9" x14ac:dyDescent="0.25">
      <c r="A28" s="33"/>
      <c r="B28" s="34"/>
      <c r="D28" s="57"/>
      <c r="F28" s="33"/>
      <c r="G28" s="34"/>
      <c r="I28" s="57"/>
    </row>
    <row r="29" spans="1:9" x14ac:dyDescent="0.25">
      <c r="A29" s="33">
        <f>XAUUSD_FTMO!P119</f>
        <v>0</v>
      </c>
      <c r="B29" s="34">
        <f>XAUUSD_TRADEVIEW!P119</f>
        <v>0</v>
      </c>
      <c r="D29" s="58">
        <f>A29-B29</f>
        <v>0</v>
      </c>
      <c r="F29" s="33">
        <f>EURUSD_FTMO!P111</f>
        <v>-0.98040000000000005</v>
      </c>
      <c r="G29" s="34">
        <f>EURUSD_TRADEVIEW!P111</f>
        <v>-0.98084000000000005</v>
      </c>
      <c r="I29" s="58">
        <f>F29-G29</f>
        <v>4.3999999999999595E-4</v>
      </c>
    </row>
    <row r="30" spans="1:9" x14ac:dyDescent="0.25">
      <c r="A30" s="33"/>
      <c r="B30" s="34"/>
      <c r="D30" s="57"/>
      <c r="F30" s="33"/>
      <c r="G30" s="34"/>
      <c r="I30" s="57"/>
    </row>
    <row r="31" spans="1:9" x14ac:dyDescent="0.25">
      <c r="A31" s="33">
        <f>XAUUSD_FTMO!P121</f>
        <v>-1.01952</v>
      </c>
      <c r="B31" s="34">
        <f>XAUUSD_TRADEVIEW!P121</f>
        <v>-0.95700000000000007</v>
      </c>
      <c r="D31" s="58">
        <f>A31-B31</f>
        <v>-6.2519999999999909E-2</v>
      </c>
      <c r="F31" s="33">
        <f>EURUSD_FTMO!P113</f>
        <v>-0.98496000000000006</v>
      </c>
      <c r="G31" s="34">
        <f>EURUSD_TRADEVIEW!P113</f>
        <v>-0.96063999999999994</v>
      </c>
      <c r="I31" s="58">
        <f>F31-G31</f>
        <v>-2.4320000000000119E-2</v>
      </c>
    </row>
    <row r="32" spans="1:9" ht="14.4" thickBot="1" x14ac:dyDescent="0.3">
      <c r="A32" s="33"/>
      <c r="B32" s="34"/>
      <c r="D32" s="57"/>
      <c r="F32" s="52">
        <f>SUM(F11:F31)</f>
        <v>-2.9628400000000004</v>
      </c>
      <c r="G32" s="52">
        <f>SUM(G11:G31)</f>
        <v>-2.9295999999999998</v>
      </c>
      <c r="I32" s="55">
        <f>SUM(I11:I31)</f>
        <v>-3.3240000000000047E-2</v>
      </c>
    </row>
    <row r="33" spans="1:6" x14ac:dyDescent="0.25">
      <c r="A33" s="33">
        <f>XAUUSD_FTMO!P123</f>
        <v>-0.99712000000000001</v>
      </c>
      <c r="B33" s="34">
        <f>XAUUSD_TRADEVIEW!P123</f>
        <v>-0.91</v>
      </c>
      <c r="D33" s="58">
        <f>A33-B33</f>
        <v>-8.7119999999999975E-2</v>
      </c>
    </row>
    <row r="34" spans="1:6" x14ac:dyDescent="0.25">
      <c r="A34" s="33"/>
      <c r="B34" s="34"/>
      <c r="D34" s="57"/>
    </row>
    <row r="35" spans="1:6" x14ac:dyDescent="0.25">
      <c r="A35" s="33">
        <f>XAUUSD_FTMO!P125</f>
        <v>-1.0214400000000001</v>
      </c>
      <c r="B35" s="34">
        <f>XAUUSD_TRADEVIEW!P125</f>
        <v>-0.92415999999999987</v>
      </c>
      <c r="D35" s="58">
        <f>A35-B35</f>
        <v>-9.7280000000000255E-2</v>
      </c>
    </row>
    <row r="36" spans="1:6" x14ac:dyDescent="0.25">
      <c r="A36" s="33"/>
      <c r="B36" s="34"/>
      <c r="D36" s="57"/>
    </row>
    <row r="37" spans="1:6" x14ac:dyDescent="0.25">
      <c r="A37" s="33">
        <f>XAUUSD_FTMO!P127</f>
        <v>-0.99331999999999998</v>
      </c>
      <c r="B37" s="34">
        <f>XAUUSD_TRADEVIEW!P127</f>
        <v>-0.92879999999999996</v>
      </c>
      <c r="D37" s="58">
        <f>A37-B37</f>
        <v>-6.4520000000000022E-2</v>
      </c>
    </row>
    <row r="38" spans="1:6" x14ac:dyDescent="0.25">
      <c r="A38" s="33"/>
      <c r="B38" s="34"/>
      <c r="D38" s="57"/>
    </row>
    <row r="39" spans="1:6" ht="14.4" thickBot="1" x14ac:dyDescent="0.3">
      <c r="A39" s="49">
        <f>XAUUSD_FTMO!P129</f>
        <v>1.9430400000000001</v>
      </c>
      <c r="B39" s="50">
        <f>XAUUSD_TRADEVIEW!P129</f>
        <v>0</v>
      </c>
      <c r="D39" s="59">
        <f>A39-B39</f>
        <v>1.9430400000000001</v>
      </c>
    </row>
    <row r="40" spans="1:6" ht="14.4" thickBot="1" x14ac:dyDescent="0.3">
      <c r="A40" s="51">
        <f>SUM(A11:A39)</f>
        <v>-1.7209200000000002</v>
      </c>
      <c r="B40" s="51">
        <f>SUM(B11:B39)</f>
        <v>-11.707200000000002</v>
      </c>
      <c r="D40" s="60">
        <f>SUM(D11:D39)</f>
        <v>9.9862800000000007</v>
      </c>
      <c r="F40" s="32"/>
    </row>
    <row r="42" spans="1:6" x14ac:dyDescent="0.25">
      <c r="B42" s="32"/>
    </row>
  </sheetData>
  <mergeCells count="4">
    <mergeCell ref="A9:D9"/>
    <mergeCell ref="F9:I9"/>
    <mergeCell ref="M7:N7"/>
    <mergeCell ref="O7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EURUSD_FTMO</vt:lpstr>
      <vt:lpstr>XAUUSD_FTMO</vt:lpstr>
      <vt:lpstr>EURUSD_TRADEVIEW</vt:lpstr>
      <vt:lpstr>XAUUSD_TRADEVIEW</vt:lpstr>
      <vt:lpstr>RESUMEN FTMO_TRADEVIEW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5</dc:title>
  <dc:subject>530198804:FTMO Challenge Swing USD</dc:subject>
  <dc:creator>FTMO Global Markets Ltd</dc:creator>
  <dc:description>El informe de trading contiene las posiciones actuales y la exposición del cliente</dc:description>
  <cp:lastModifiedBy>MARIA ELENA CABEZAS BASANTES</cp:lastModifiedBy>
  <dcterms:created xsi:type="dcterms:W3CDTF">2025-04-01T12:38:00Z</dcterms:created>
  <dcterms:modified xsi:type="dcterms:W3CDTF">2025-04-15T02:45:42Z</dcterms:modified>
  <cp:category>Reports</cp:category>
</cp:coreProperties>
</file>