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EMILIA\Desktop\ÉLITE TRADING\ESTADISTICAS ESTRATEGIA-LIQUIDEZ INTRADAY\EXPECTATIVAS MENSUALES\"/>
    </mc:Choice>
  </mc:AlternateContent>
  <bookViews>
    <workbookView xWindow="0" yWindow="0" windowWidth="19200" windowHeight="6930"/>
  </bookViews>
  <sheets>
    <sheet name="Hoja1" sheetId="1" r:id="rId1"/>
    <sheet name="Hoja3" sheetId="3" r:id="rId2"/>
  </sheets>
  <definedNames>
    <definedName name="_xlnm._FilterDatabase" localSheetId="0" hidden="1">Hoja1!$A$4:$M$66</definedName>
  </definedNames>
  <calcPr calcId="162913"/>
</workbook>
</file>

<file path=xl/calcChain.xml><?xml version="1.0" encoding="utf-8"?>
<calcChain xmlns="http://schemas.openxmlformats.org/spreadsheetml/2006/main">
  <c r="C76" i="1" l="1"/>
  <c r="C80" i="1" s="1"/>
  <c r="F7" i="1"/>
  <c r="G7" i="1" s="1"/>
  <c r="F9" i="1"/>
  <c r="G9" i="1" s="1"/>
  <c r="F11" i="1"/>
  <c r="G11" i="1" s="1"/>
  <c r="F13" i="1"/>
  <c r="G13" i="1" s="1"/>
  <c r="F15" i="1"/>
  <c r="G15" i="1" s="1"/>
  <c r="F17" i="1"/>
  <c r="G17" i="1" s="1"/>
  <c r="F19" i="1"/>
  <c r="G19" i="1" s="1"/>
  <c r="F21" i="1"/>
  <c r="G21" i="1" s="1"/>
  <c r="F23" i="1"/>
  <c r="G23" i="1" s="1"/>
  <c r="F25" i="1"/>
  <c r="G25" i="1" s="1"/>
  <c r="F27" i="1"/>
  <c r="G27" i="1" s="1"/>
  <c r="F29" i="1"/>
  <c r="G29" i="1" s="1"/>
  <c r="F31" i="1"/>
  <c r="G31" i="1" s="1"/>
  <c r="F33" i="1"/>
  <c r="G33" i="1" s="1"/>
  <c r="F35" i="1"/>
  <c r="G35" i="1" s="1"/>
  <c r="F37" i="1"/>
  <c r="G37" i="1" s="1"/>
  <c r="F39" i="1"/>
  <c r="G39" i="1" s="1"/>
  <c r="F41" i="1"/>
  <c r="G41" i="1" s="1"/>
  <c r="F43" i="1"/>
  <c r="G43" i="1" s="1"/>
  <c r="F45" i="1"/>
  <c r="G45" i="1" s="1"/>
  <c r="F47" i="1"/>
  <c r="G47" i="1" s="1"/>
  <c r="F49" i="1"/>
  <c r="G49" i="1" s="1"/>
  <c r="F51" i="1"/>
  <c r="G51" i="1" s="1"/>
  <c r="F53" i="1"/>
  <c r="G53" i="1" s="1"/>
  <c r="F55" i="1"/>
  <c r="G55" i="1" s="1"/>
  <c r="F57" i="1"/>
  <c r="G57" i="1" s="1"/>
  <c r="F59" i="1"/>
  <c r="G59" i="1" s="1"/>
  <c r="F61" i="1"/>
  <c r="G61" i="1" s="1"/>
  <c r="F63" i="1"/>
  <c r="G63" i="1" s="1"/>
  <c r="F65" i="1"/>
  <c r="G65" i="1" s="1"/>
  <c r="F5" i="1"/>
  <c r="G5" i="1" s="1"/>
  <c r="B76" i="1"/>
  <c r="B81" i="1" s="1"/>
  <c r="C82" i="1" l="1"/>
  <c r="C81" i="1"/>
  <c r="C75" i="1"/>
  <c r="G4" i="1"/>
  <c r="C74" i="1" s="1"/>
  <c r="H5" i="1"/>
  <c r="I5" i="1" s="1"/>
  <c r="B75" i="1"/>
  <c r="L4" i="1"/>
  <c r="K4" i="1"/>
  <c r="J4" i="1"/>
  <c r="B82" i="1"/>
  <c r="B80" i="1"/>
  <c r="H7" i="1" l="1"/>
  <c r="I7" i="1" s="1"/>
  <c r="F4" i="1"/>
  <c r="H9" i="1" l="1"/>
  <c r="I9" i="1" s="1"/>
  <c r="H11" i="1" l="1"/>
  <c r="H13" i="1" s="1"/>
  <c r="I11" i="1" l="1"/>
  <c r="H15" i="1"/>
  <c r="I13" i="1"/>
  <c r="H17" i="1" l="1"/>
  <c r="I15" i="1"/>
  <c r="H19" i="1" l="1"/>
  <c r="I17" i="1"/>
  <c r="H21" i="1" l="1"/>
  <c r="I19" i="1"/>
  <c r="H23" i="1" l="1"/>
  <c r="I21" i="1"/>
  <c r="H25" i="1" l="1"/>
  <c r="I23" i="1"/>
  <c r="H27" i="1" l="1"/>
  <c r="I25" i="1"/>
  <c r="H29" i="1" l="1"/>
  <c r="I27" i="1"/>
  <c r="H31" i="1" l="1"/>
  <c r="I29" i="1"/>
  <c r="H33" i="1" l="1"/>
  <c r="I31" i="1"/>
  <c r="H35" i="1" l="1"/>
  <c r="I33" i="1"/>
  <c r="H37" i="1" l="1"/>
  <c r="I35" i="1"/>
  <c r="H39" i="1" l="1"/>
  <c r="I37" i="1"/>
  <c r="H41" i="1" l="1"/>
  <c r="I39" i="1"/>
  <c r="H43" i="1" l="1"/>
  <c r="I41" i="1"/>
  <c r="H45" i="1" l="1"/>
  <c r="I43" i="1"/>
  <c r="H47" i="1" l="1"/>
  <c r="I45" i="1"/>
  <c r="H49" i="1" l="1"/>
  <c r="I47" i="1"/>
  <c r="H51" i="1" l="1"/>
  <c r="I49" i="1"/>
  <c r="H53" i="1" l="1"/>
  <c r="I51" i="1"/>
  <c r="H55" i="1" l="1"/>
  <c r="I53" i="1"/>
  <c r="H57" i="1" l="1"/>
  <c r="I55" i="1"/>
  <c r="H59" i="1" l="1"/>
  <c r="I57" i="1"/>
  <c r="H61" i="1" l="1"/>
  <c r="I59" i="1"/>
  <c r="H63" i="1" l="1"/>
  <c r="I61" i="1"/>
  <c r="H65" i="1" l="1"/>
  <c r="I65" i="1" s="1"/>
  <c r="I63" i="1"/>
</calcChain>
</file>

<file path=xl/comments1.xml><?xml version="1.0" encoding="utf-8"?>
<comments xmlns="http://schemas.openxmlformats.org/spreadsheetml/2006/main">
  <authors>
    <author>VICTOR FERNANDEZ</author>
  </authors>
  <commentList>
    <comment ref="C75" authorId="0" shapeId="0">
      <text>
        <r>
          <rPr>
            <b/>
            <sz val="9"/>
            <color indexed="81"/>
            <rFont val="Tahoma"/>
            <family val="2"/>
          </rPr>
          <t>GANANCIAS DIVIDIDO PARA LAS PERDIDAS EN VALOR ABSOLUTO. SI ES QUE ESTE VALOR ES MAYOR A 1 EL SISTEMA SALIO RENTABLE ESTE MES</t>
        </r>
      </text>
    </comment>
  </commentList>
</comments>
</file>

<file path=xl/sharedStrings.xml><?xml version="1.0" encoding="utf-8"?>
<sst xmlns="http://schemas.openxmlformats.org/spreadsheetml/2006/main" count="137" uniqueCount="48">
  <si>
    <t>CAPITAL INICIAL</t>
  </si>
  <si>
    <t>%G/P TOTAL</t>
  </si>
  <si>
    <t>ACUMULADO</t>
  </si>
  <si>
    <t>SWAP</t>
  </si>
  <si>
    <t>COMISION</t>
  </si>
  <si>
    <t>%G/P</t>
  </si>
  <si>
    <t>NRO TRADES</t>
  </si>
  <si>
    <t>DIVISA/ACTIVO</t>
  </si>
  <si>
    <t>ESTRATEGIA</t>
  </si>
  <si>
    <t>DIA/SEMANA</t>
  </si>
  <si>
    <t>FECHA</t>
  </si>
  <si>
    <t>COMENTARIOS</t>
  </si>
  <si>
    <t>XAUUSD</t>
  </si>
  <si>
    <t>JUEVES</t>
  </si>
  <si>
    <t>EURUSD</t>
  </si>
  <si>
    <t>VIERNES</t>
  </si>
  <si>
    <t>LUNES</t>
  </si>
  <si>
    <t>MARTES</t>
  </si>
  <si>
    <t>MIERCOLES</t>
  </si>
  <si>
    <t>EL MES DE ENERO EL SISTEMA REPORTO LOS SIGUIENTES DATOS ESTADÍSTICOS</t>
  </si>
  <si>
    <t>%BENEFICIO</t>
  </si>
  <si>
    <t>PROFIT FACTOR</t>
  </si>
  <si>
    <t>Nro OPERACIONES</t>
  </si>
  <si>
    <t>TRADES GANADORES</t>
  </si>
  <si>
    <t>TRADES PERDORES</t>
  </si>
  <si>
    <t>TRADES BE (BREAK - EVEN)</t>
  </si>
  <si>
    <t>% RENTABLE (EFECTIVIDAD)</t>
  </si>
  <si>
    <t>% NO RENTABLE</t>
  </si>
  <si>
    <t>% BE (BREAK - EVEN)</t>
  </si>
  <si>
    <t>Nro MAX GANADAS CONSEC</t>
  </si>
  <si>
    <t>Nro MAX PERDIDAS CONSEC</t>
  </si>
  <si>
    <t>Nro PROM GANADAS CONSEC</t>
  </si>
  <si>
    <t>Nro PROM PERDIDAS CONSEC</t>
  </si>
  <si>
    <t>ELITE-EURUSD-INTRADAY</t>
  </si>
  <si>
    <t>ELITE-XAUUSD-INTRADAY</t>
  </si>
  <si>
    <t>G/P TOTAL</t>
  </si>
  <si>
    <t>ACUMULADO %</t>
  </si>
  <si>
    <t>CONCLUSIONES PARAMETROS</t>
  </si>
  <si>
    <t>SISTEMA ELITE - EURUSD - INTRADAY</t>
  </si>
  <si>
    <t>Hora_apertura_sesion</t>
  </si>
  <si>
    <t>Hora_cierre_sesion</t>
  </si>
  <si>
    <t>PorcentajeRiesgo</t>
  </si>
  <si>
    <t>SISTEMA ELITE - XAUUSD - INTRADAY</t>
  </si>
  <si>
    <t>21 febrero - 28 febrero</t>
  </si>
  <si>
    <t>Fechas Operativas (conectar robot)</t>
  </si>
  <si>
    <t>20 febrero - 24 febrero</t>
  </si>
  <si>
    <t>FEBRERO 2023 - 2024</t>
  </si>
  <si>
    <t>1 febrero - 7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</si>
</sst>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$&quot;* #,##0.00_ ;_ &quot;$&quot;* \-#,##0.00_ ;_ &quot;$&quot;* &quot;-&quot;??_ ;_ @_ "/>
    <numFmt numFmtId="164" formatCode="d\ mmm\ yy"/>
    <numFmt numFmtId="165" formatCode="0.0000%"/>
    <numFmt numFmtId="166" formatCode="#\ ##0.00;\-#\ ##0.00;0.00;"/>
    <numFmt numFmtId="167" formatCode="0.00_ ;\-0.00\ "/>
    <numFmt numFmtId="168" formatCode="_-* #.##.\ _€_-;\-* #.##.\ _€_-;_-* &quot;-&quot;??\ _€_-;_-@_ⴆ"/>
    <numFmt numFmtId="169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rgb="FFFF0000"/>
      <name val="Calibri"/>
    </font>
    <font>
      <b/>
      <sz val="9"/>
      <color theme="1"/>
      <name val="Calibri"/>
      <family val="2"/>
    </font>
    <font>
      <b/>
      <sz val="9"/>
      <color theme="1"/>
      <name val="Calibri"/>
    </font>
    <font>
      <sz val="9"/>
      <color theme="1"/>
      <name val="Calibri"/>
      <family val="2"/>
    </font>
    <font>
      <b/>
      <sz val="9"/>
      <color indexed="81"/>
      <name val="Tahoma"/>
      <family val="2"/>
    </font>
    <font>
      <sz val="8"/>
      <color rgb="FF000000"/>
      <name val="Tahoma"/>
      <family val="2"/>
    </font>
    <font>
      <b/>
      <u/>
      <sz val="12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left" vertical="center"/>
    </xf>
    <xf numFmtId="4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1" fillId="0" borderId="1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0" xfId="0" applyBorder="1" applyAlignment="1"/>
    <xf numFmtId="0" fontId="1" fillId="0" borderId="17" xfId="0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5" fillId="0" borderId="23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67" fontId="0" fillId="0" borderId="0" xfId="0" applyNumberFormat="1"/>
    <xf numFmtId="166" fontId="8" fillId="0" borderId="0" xfId="0" applyNumberFormat="1" applyFont="1" applyFill="1" applyBorder="1" applyAlignment="1" applyProtection="1">
      <alignment horizontal="right" vertical="center"/>
    </xf>
    <xf numFmtId="167" fontId="5" fillId="3" borderId="10" xfId="0" applyNumberFormat="1" applyFont="1" applyFill="1" applyBorder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5" borderId="0" xfId="0" applyFont="1" applyFill="1" applyBorder="1" applyAlignment="1">
      <alignment horizontal="left"/>
    </xf>
    <xf numFmtId="9" fontId="1" fillId="5" borderId="0" xfId="0" applyNumberFormat="1" applyFont="1" applyFill="1" applyBorder="1" applyAlignment="1">
      <alignment horizontal="center"/>
    </xf>
    <xf numFmtId="0" fontId="1" fillId="6" borderId="36" xfId="0" applyNumberFormat="1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9" fontId="1" fillId="6" borderId="17" xfId="0" applyNumberFormat="1" applyFont="1" applyFill="1" applyBorder="1" applyAlignment="1">
      <alignment horizontal="center"/>
    </xf>
    <xf numFmtId="9" fontId="1" fillId="6" borderId="20" xfId="0" applyNumberFormat="1" applyFont="1" applyFill="1" applyBorder="1" applyAlignment="1">
      <alignment horizontal="center"/>
    </xf>
    <xf numFmtId="9" fontId="1" fillId="6" borderId="20" xfId="0" applyNumberFormat="1" applyFont="1" applyFill="1" applyBorder="1" applyAlignment="1">
      <alignment vertical="center"/>
    </xf>
    <xf numFmtId="169" fontId="1" fillId="6" borderId="17" xfId="0" applyNumberFormat="1" applyFont="1" applyFill="1" applyBorder="1" applyAlignment="1">
      <alignment horizontal="center"/>
    </xf>
    <xf numFmtId="0" fontId="1" fillId="6" borderId="38" xfId="0" applyFont="1" applyFill="1" applyBorder="1" applyAlignment="1">
      <alignment horizontal="left" vertical="center"/>
    </xf>
    <xf numFmtId="168" fontId="2" fillId="0" borderId="27" xfId="0" applyNumberFormat="1" applyFont="1" applyFill="1" applyBorder="1" applyAlignment="1">
      <alignment horizontal="center" vertical="center"/>
    </xf>
    <xf numFmtId="168" fontId="2" fillId="0" borderId="28" xfId="0" applyNumberFormat="1" applyFont="1" applyFill="1" applyBorder="1" applyAlignment="1">
      <alignment horizontal="center" vertical="center"/>
    </xf>
    <xf numFmtId="168" fontId="2" fillId="0" borderId="30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6" borderId="37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/>
    </xf>
    <xf numFmtId="168" fontId="2" fillId="0" borderId="2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2" fillId="0" borderId="24" xfId="0" applyNumberFormat="1" applyFont="1" applyFill="1" applyBorder="1" applyAlignment="1">
      <alignment horizontal="center" vertical="center"/>
    </xf>
    <xf numFmtId="14" fontId="2" fillId="0" borderId="30" xfId="0" applyNumberFormat="1" applyFont="1" applyFill="1" applyBorder="1" applyAlignment="1">
      <alignment horizontal="center" vertical="center"/>
    </xf>
    <xf numFmtId="167" fontId="2" fillId="0" borderId="9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168" fontId="2" fillId="0" borderId="26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0" fontId="4" fillId="4" borderId="7" xfId="0" applyNumberFormat="1" applyFont="1" applyFill="1" applyBorder="1" applyAlignment="1">
      <alignment horizontal="center" vertical="center"/>
    </xf>
    <xf numFmtId="10" fontId="4" fillId="4" borderId="11" xfId="0" applyNumberFormat="1" applyFont="1" applyFill="1" applyBorder="1" applyAlignment="1">
      <alignment horizontal="center" vertical="center"/>
    </xf>
    <xf numFmtId="10" fontId="4" fillId="4" borderId="32" xfId="0" applyNumberFormat="1" applyFont="1" applyFill="1" applyBorder="1" applyAlignment="1">
      <alignment horizontal="center" vertical="center"/>
    </xf>
    <xf numFmtId="10" fontId="2" fillId="4" borderId="9" xfId="0" applyNumberFormat="1" applyFont="1" applyFill="1" applyBorder="1" applyAlignment="1">
      <alignment horizontal="center" vertical="center"/>
    </xf>
    <xf numFmtId="10" fontId="2" fillId="4" borderId="22" xfId="0" applyNumberFormat="1" applyFont="1" applyFill="1" applyBorder="1" applyAlignment="1">
      <alignment horizontal="center" vertical="center"/>
    </xf>
    <xf numFmtId="10" fontId="2" fillId="4" borderId="21" xfId="0" applyNumberFormat="1" applyFont="1" applyFill="1" applyBorder="1" applyAlignment="1">
      <alignment horizontal="center" vertical="center"/>
    </xf>
    <xf numFmtId="10" fontId="2" fillId="4" borderId="29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4" fontId="2" fillId="0" borderId="27" xfId="0" applyNumberFormat="1" applyFont="1" applyFill="1" applyBorder="1" applyAlignment="1">
      <alignment horizontal="center" vertical="center"/>
    </xf>
    <xf numFmtId="167" fontId="2" fillId="0" borderId="21" xfId="0" applyNumberFormat="1" applyFont="1" applyFill="1" applyBorder="1" applyAlignment="1">
      <alignment horizontal="center" vertical="center"/>
    </xf>
    <xf numFmtId="168" fontId="2" fillId="0" borderId="2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6" borderId="22" xfId="0" applyFont="1" applyFill="1" applyBorder="1" applyAlignment="1">
      <alignment horizontal="left"/>
    </xf>
    <xf numFmtId="0" fontId="1" fillId="6" borderId="35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6" borderId="25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6" borderId="39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4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64538484061715"/>
          <c:y val="8.7026793346368106E-2"/>
          <c:w val="0.66400728327761471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v> FEBRERO 2023</c:v>
          </c:tx>
          <c:cat>
            <c:numRef>
              <c:f>Hoja1!$E$5:$E$32</c:f>
              <c:numCache>
                <c:formatCode>m/d/yyyy</c:formatCode>
                <c:ptCount val="6"/>
                <c:pt idx="0">
                  <c:v>44964</c:v>
                </c:pt>
                <c:pt idx="1">
                  <c:v>44970</c:v>
                </c:pt>
                <c:pt idx="2">
                  <c:v>44973</c:v>
                </c:pt>
                <c:pt idx="3">
                  <c:v>44977</c:v>
                </c:pt>
                <c:pt idx="4">
                  <c:v>44980</c:v>
                </c:pt>
                <c:pt idx="5">
                  <c:v>44981</c:v>
                </c:pt>
              </c:numCache>
            </c:numRef>
          </c:cat>
          <c:val>
            <c:numRef>
              <c:f>Hoja1!$I$5:$I$32</c:f>
              <c:numCache>
                <c:formatCode>0.00%</c:formatCode>
                <c:ptCount val="6"/>
                <c:pt idx="0">
                  <c:v>-1.4591999999999938E-3</c:v>
                </c:pt>
                <c:pt idx="1">
                  <c:v>-1.2855599999999967E-2</c:v>
                </c:pt>
                <c:pt idx="2">
                  <c:v>-3.3539600000000114E-2</c:v>
                </c:pt>
                <c:pt idx="3">
                  <c:v>-5.462520000000004E-2</c:v>
                </c:pt>
                <c:pt idx="4">
                  <c:v>-4.6980400000000033E-2</c:v>
                </c:pt>
                <c:pt idx="5">
                  <c:v>-2.837080000000014E-2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270-42F7-A800-21BA59927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29312"/>
        <c:axId val="143631104"/>
      </c:lineChart>
      <c:dateAx>
        <c:axId val="143629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3631104"/>
        <c:crosses val="autoZero"/>
        <c:auto val="1"/>
        <c:lblOffset val="100"/>
        <c:baseTimeUnit val="days"/>
      </c:dateAx>
      <c:valAx>
        <c:axId val="1436311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62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 FEBRERO 2024</c:v>
          </c:tx>
          <c:cat>
            <c:numRef>
              <c:f>Hoja1!$E$33:$E$66</c:f>
              <c:numCache>
                <c:formatCode>m/d/yyyy</c:formatCode>
                <c:ptCount val="7"/>
                <c:pt idx="0">
                  <c:v>45328</c:v>
                </c:pt>
                <c:pt idx="1">
                  <c:v>45329</c:v>
                </c:pt>
                <c:pt idx="2">
                  <c:v>45330</c:v>
                </c:pt>
                <c:pt idx="3">
                  <c:v>45338</c:v>
                </c:pt>
                <c:pt idx="4">
                  <c:v>45341</c:v>
                </c:pt>
                <c:pt idx="5">
                  <c:v>45342</c:v>
                </c:pt>
                <c:pt idx="6">
                  <c:v>45344</c:v>
                </c:pt>
              </c:numCache>
            </c:numRef>
          </c:cat>
          <c:val>
            <c:numRef>
              <c:f>Hoja1!$I$33:$I$66</c:f>
              <c:numCache>
                <c:formatCode>0.00%</c:formatCode>
                <c:ptCount val="7"/>
                <c:pt idx="0">
                  <c:v>-2.0486800000000027E-2</c:v>
                </c:pt>
                <c:pt idx="1">
                  <c:v>-4.1841600000000034E-2</c:v>
                </c:pt>
                <c:pt idx="2">
                  <c:v>-5.2146000000000026E-2</c:v>
                </c:pt>
                <c:pt idx="3">
                  <c:v>-5.4224400000000172E-2</c:v>
                </c:pt>
                <c:pt idx="4">
                  <c:v>-6.5410400000000202E-2</c:v>
                </c:pt>
                <c:pt idx="5">
                  <c:v>-7.5654800000000244E-2</c:v>
                </c:pt>
                <c:pt idx="6">
                  <c:v>-7.6453600000000344E-2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5C0-4968-AF76-FF8082867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05120"/>
        <c:axId val="143206656"/>
      </c:lineChart>
      <c:dateAx>
        <c:axId val="143205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3206656"/>
        <c:crosses val="autoZero"/>
        <c:auto val="1"/>
        <c:lblOffset val="100"/>
        <c:baseTimeUnit val="days"/>
      </c:dateAx>
      <c:valAx>
        <c:axId val="1432066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20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ACUMULADO FEBRERO 2023 - 2024</c:v>
          </c:tx>
          <c:invertIfNegative val="0"/>
          <c:cat>
            <c:numRef>
              <c:f>Hoja1!$A$5:$A$66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21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</c:numCache>
            </c:numRef>
          </c:cat>
          <c:val>
            <c:numRef>
              <c:f>Hoja1!$I$5:$I$66</c:f>
              <c:numCache>
                <c:formatCode>0.00%</c:formatCode>
                <c:ptCount val="13"/>
                <c:pt idx="0">
                  <c:v>-1.4591999999999938E-3</c:v>
                </c:pt>
                <c:pt idx="1">
                  <c:v>-1.2855599999999967E-2</c:v>
                </c:pt>
                <c:pt idx="2">
                  <c:v>-3.3539600000000114E-2</c:v>
                </c:pt>
                <c:pt idx="3">
                  <c:v>-5.462520000000004E-2</c:v>
                </c:pt>
                <c:pt idx="4">
                  <c:v>-4.6980400000000033E-2</c:v>
                </c:pt>
                <c:pt idx="5">
                  <c:v>-2.837080000000014E-2</c:v>
                </c:pt>
                <c:pt idx="6">
                  <c:v>-2.0486800000000027E-2</c:v>
                </c:pt>
                <c:pt idx="7">
                  <c:v>-4.1841600000000034E-2</c:v>
                </c:pt>
                <c:pt idx="8">
                  <c:v>-5.2146000000000026E-2</c:v>
                </c:pt>
                <c:pt idx="9">
                  <c:v>-5.4224400000000172E-2</c:v>
                </c:pt>
                <c:pt idx="10">
                  <c:v>-6.5410400000000202E-2</c:v>
                </c:pt>
                <c:pt idx="11">
                  <c:v>-7.5654800000000244E-2</c:v>
                </c:pt>
                <c:pt idx="12">
                  <c:v>-7.6453600000000344E-2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8-4348-8C03-25C26ACC1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5328"/>
        <c:axId val="143241216"/>
      </c:barChart>
      <c:catAx>
        <c:axId val="1432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241216"/>
        <c:crosses val="autoZero"/>
        <c:auto val="1"/>
        <c:lblAlgn val="ctr"/>
        <c:lblOffset val="100"/>
        <c:noMultiLvlLbl val="0"/>
      </c:catAx>
      <c:valAx>
        <c:axId val="1432412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2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158810</xdr:colOff>
      <xdr:row>72</xdr:row>
      <xdr:rowOff>130750</xdr:rowOff>
    </xdr:from>
    <xdr:to>
      <xdr:col>10</xdr:col>
      <xdr:colOff>754380</xdr:colOff>
      <xdr:row>100</xdr:row>
      <xdr:rowOff>30480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483326</xdr:colOff>
      <xdr:row>77</xdr:row>
      <xdr:rowOff>60960</xdr:rowOff>
    </xdr:from>
    <xdr:to>
      <xdr:col>17</xdr:col>
      <xdr:colOff>259080</xdr:colOff>
      <xdr:row>104</xdr:row>
      <xdr:rowOff>144779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107</xdr:row>
      <xdr:rowOff>68580</xdr:rowOff>
    </xdr:from>
    <xdr:to>
      <xdr:col>14</xdr:col>
      <xdr:colOff>68580</xdr:colOff>
      <xdr:row>127</xdr:row>
      <xdr:rowOff>95250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108"/>
  <sheetViews>
    <sheetView tabSelected="1" topLeftCell="A76" zoomScale="70" zoomScaleNormal="70" workbookViewId="0">
      <selection activeCell="D104" sqref="D104"/>
    </sheetView>
  </sheetViews>
  <sheetFormatPr baseColWidth="10" defaultRowHeight="14.5" x14ac:dyDescent="0.35"/>
  <cols>
    <col min="1" max="1" width="13.08984375" customWidth="1"/>
    <col min="2" max="2" width="19" customWidth="1"/>
    <col min="3" max="3" width="20.453125" customWidth="1"/>
    <col min="5" max="5" width="40.1796875" customWidth="1"/>
    <col min="8" max="8" width="12.453125" bestFit="1" customWidth="1"/>
    <col min="9" max="9" width="12.453125" customWidth="1"/>
    <col min="13" max="13" width="18.36328125" customWidth="1"/>
  </cols>
  <sheetData>
    <row r="1" spans="1:17" ht="16" thickBot="1" x14ac:dyDescent="0.4">
      <c r="A1" s="85" t="s">
        <v>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/>
    </row>
    <row r="2" spans="1:17" ht="15" thickBot="1" x14ac:dyDescent="0.4">
      <c r="A2" s="2"/>
      <c r="B2" s="3" t="s">
        <v>0</v>
      </c>
      <c r="C2" s="4">
        <v>25000</v>
      </c>
      <c r="D2" s="5"/>
      <c r="E2" s="6"/>
      <c r="F2" s="6"/>
      <c r="G2" s="6"/>
      <c r="H2" s="6"/>
      <c r="I2" s="6"/>
      <c r="J2" s="6"/>
      <c r="K2" s="6"/>
      <c r="L2" s="7"/>
      <c r="M2" s="1"/>
    </row>
    <row r="3" spans="1:17" ht="15" thickBot="1" x14ac:dyDescent="0.4">
      <c r="A3" s="2"/>
      <c r="B3" s="2"/>
      <c r="C3" s="2"/>
      <c r="D3" s="8"/>
      <c r="E3" s="2"/>
      <c r="F3" s="9" t="s">
        <v>35</v>
      </c>
      <c r="G3" s="9" t="s">
        <v>1</v>
      </c>
      <c r="H3" s="36"/>
      <c r="I3" s="37"/>
      <c r="J3" s="10" t="s">
        <v>4</v>
      </c>
      <c r="K3" s="10" t="s">
        <v>3</v>
      </c>
      <c r="L3" s="11" t="s">
        <v>5</v>
      </c>
      <c r="M3" s="8"/>
    </row>
    <row r="4" spans="1:17" ht="15" thickBot="1" x14ac:dyDescent="0.4">
      <c r="A4" s="12" t="s">
        <v>6</v>
      </c>
      <c r="B4" s="13" t="s">
        <v>7</v>
      </c>
      <c r="C4" s="13" t="s">
        <v>8</v>
      </c>
      <c r="D4" s="14" t="s">
        <v>9</v>
      </c>
      <c r="E4" s="13" t="s">
        <v>10</v>
      </c>
      <c r="F4" s="34">
        <f>SUM(F5:F66)</f>
        <v>-1249.6200000000001</v>
      </c>
      <c r="G4" s="35">
        <f>SUM(G5:G66)</f>
        <v>-4.998480000000001E-2</v>
      </c>
      <c r="H4" s="36" t="s">
        <v>2</v>
      </c>
      <c r="I4" s="37" t="s">
        <v>36</v>
      </c>
      <c r="J4" s="28">
        <f>SUM(J5:J66)</f>
        <v>-551.68000000000029</v>
      </c>
      <c r="K4" s="28">
        <f>SUM(K5:K66)</f>
        <v>-240.1699999999999</v>
      </c>
      <c r="L4" s="28">
        <f>SUM(L5:L40)</f>
        <v>-413.62000000000006</v>
      </c>
      <c r="M4" s="29" t="s">
        <v>11</v>
      </c>
    </row>
    <row r="5" spans="1:17" ht="15" hidden="1" thickBot="1" x14ac:dyDescent="0.4">
      <c r="A5" s="60">
        <v>1</v>
      </c>
      <c r="B5" s="62" t="s">
        <v>14</v>
      </c>
      <c r="C5" s="62" t="s">
        <v>33</v>
      </c>
      <c r="D5" s="62" t="s">
        <v>16</v>
      </c>
      <c r="E5" s="63">
        <v>44963</v>
      </c>
      <c r="F5" s="65">
        <f>J5+K5+L5</f>
        <v>-257.08999999999997</v>
      </c>
      <c r="G5" s="72">
        <f>F5/C$2</f>
        <v>-1.0283599999999999E-2</v>
      </c>
      <c r="H5" s="59">
        <f>C2+F5</f>
        <v>24742.91</v>
      </c>
      <c r="I5" s="71">
        <f>(H5/C$2)-1</f>
        <v>-1.0283600000000059E-2</v>
      </c>
      <c r="J5" s="59">
        <v>-11.81</v>
      </c>
      <c r="K5" s="59">
        <v>0</v>
      </c>
      <c r="L5" s="47">
        <v>-245.28</v>
      </c>
      <c r="M5" s="59"/>
      <c r="O5" s="32"/>
      <c r="P5" s="32"/>
      <c r="Q5" s="32"/>
    </row>
    <row r="6" spans="1:17" ht="15" hidden="1" customHeight="1" thickBot="1" x14ac:dyDescent="0.4">
      <c r="A6" s="68"/>
      <c r="B6" s="68"/>
      <c r="C6" s="68"/>
      <c r="D6" s="68"/>
      <c r="E6" s="64"/>
      <c r="F6" s="68"/>
      <c r="G6" s="73"/>
      <c r="H6" s="48"/>
      <c r="I6" s="70"/>
      <c r="J6" s="48">
        <v>-5.91</v>
      </c>
      <c r="K6" s="48">
        <v>-5.91</v>
      </c>
      <c r="L6" s="48">
        <v>-5.91</v>
      </c>
      <c r="M6" s="48"/>
      <c r="O6" s="32"/>
      <c r="P6" s="32"/>
      <c r="Q6" s="32"/>
    </row>
    <row r="7" spans="1:17" ht="15" hidden="1" thickBot="1" x14ac:dyDescent="0.4">
      <c r="A7" s="60">
        <v>2</v>
      </c>
      <c r="B7" s="62" t="s">
        <v>14</v>
      </c>
      <c r="C7" s="62" t="s">
        <v>33</v>
      </c>
      <c r="D7" s="62" t="s">
        <v>17</v>
      </c>
      <c r="E7" s="63">
        <v>44964</v>
      </c>
      <c r="F7" s="65">
        <f t="shared" ref="F7" si="0">J7+K7+L7</f>
        <v>477.05</v>
      </c>
      <c r="G7" s="72">
        <f t="shared" ref="G7" si="1">F7/C$2</f>
        <v>1.9082000000000002E-2</v>
      </c>
      <c r="H7" s="59">
        <f>H5+F7</f>
        <v>25219.96</v>
      </c>
      <c r="I7" s="71">
        <f t="shared" ref="I7" si="2">(H7/C$2)-1</f>
        <v>8.798399999999873E-3</v>
      </c>
      <c r="J7" s="59">
        <v>-10.45</v>
      </c>
      <c r="K7" s="59">
        <v>0</v>
      </c>
      <c r="L7" s="47">
        <v>487.5</v>
      </c>
      <c r="M7" s="59"/>
      <c r="O7" s="32"/>
      <c r="P7" s="32"/>
      <c r="Q7" s="32"/>
    </row>
    <row r="8" spans="1:17" ht="15" hidden="1" customHeight="1" thickBot="1" x14ac:dyDescent="0.4">
      <c r="A8" s="68"/>
      <c r="B8" s="68"/>
      <c r="C8" s="68"/>
      <c r="D8" s="68"/>
      <c r="E8" s="64"/>
      <c r="F8" s="68"/>
      <c r="G8" s="73"/>
      <c r="H8" s="48"/>
      <c r="I8" s="70"/>
      <c r="J8" s="48">
        <v>-5.91</v>
      </c>
      <c r="K8" s="48">
        <v>-5.91</v>
      </c>
      <c r="L8" s="48">
        <v>-5.91</v>
      </c>
      <c r="M8" s="48"/>
      <c r="O8" s="32"/>
      <c r="P8" s="32"/>
      <c r="Q8" s="32"/>
    </row>
    <row r="9" spans="1:17" ht="15" customHeight="1" thickBot="1" x14ac:dyDescent="0.4">
      <c r="A9" s="76">
        <v>3</v>
      </c>
      <c r="B9" s="77" t="s">
        <v>12</v>
      </c>
      <c r="C9" s="77" t="s">
        <v>34</v>
      </c>
      <c r="D9" s="77" t="s">
        <v>17</v>
      </c>
      <c r="E9" s="78">
        <v>44964</v>
      </c>
      <c r="F9" s="79">
        <f t="shared" ref="F9" si="3">J9+K9+L9</f>
        <v>-256.44</v>
      </c>
      <c r="G9" s="74">
        <f t="shared" ref="G9" si="4">F9/C$2</f>
        <v>-1.02576E-2</v>
      </c>
      <c r="H9" s="47">
        <f>H7+F9</f>
        <v>24963.52</v>
      </c>
      <c r="I9" s="69">
        <f t="shared" ref="I9" si="5">(H9/C$2)-1</f>
        <v>-1.4591999999999938E-3</v>
      </c>
      <c r="J9" s="47">
        <v>-4.0299999999999994</v>
      </c>
      <c r="K9" s="47">
        <v>0</v>
      </c>
      <c r="L9" s="47">
        <v>-252.41</v>
      </c>
      <c r="M9" s="47"/>
      <c r="O9" s="32"/>
      <c r="P9" s="32"/>
      <c r="Q9" s="32"/>
    </row>
    <row r="10" spans="1:17" ht="15" hidden="1" customHeight="1" thickBot="1" x14ac:dyDescent="0.4">
      <c r="A10" s="68"/>
      <c r="B10" s="68"/>
      <c r="C10" s="68"/>
      <c r="D10" s="68"/>
      <c r="E10" s="64"/>
      <c r="F10" s="68"/>
      <c r="G10" s="73"/>
      <c r="H10" s="48"/>
      <c r="I10" s="70"/>
      <c r="J10" s="48">
        <v>-5.91</v>
      </c>
      <c r="K10" s="48">
        <v>-5.91</v>
      </c>
      <c r="L10" s="48">
        <v>-5.91</v>
      </c>
      <c r="M10" s="48"/>
      <c r="O10" s="32"/>
      <c r="P10" s="32"/>
      <c r="Q10" s="32"/>
    </row>
    <row r="11" spans="1:17" ht="15" hidden="1" thickBot="1" x14ac:dyDescent="0.4">
      <c r="A11" s="60">
        <v>4</v>
      </c>
      <c r="B11" s="62" t="s">
        <v>14</v>
      </c>
      <c r="C11" s="62" t="s">
        <v>33</v>
      </c>
      <c r="D11" s="62" t="s">
        <v>16</v>
      </c>
      <c r="E11" s="63">
        <v>44970</v>
      </c>
      <c r="F11" s="65">
        <f t="shared" ref="F11" si="6">J11+K11+L11</f>
        <v>-266.42</v>
      </c>
      <c r="G11" s="72">
        <f t="shared" ref="G11" si="7">F11/C$2</f>
        <v>-1.0656800000000001E-2</v>
      </c>
      <c r="H11" s="59">
        <f>H9+F11</f>
        <v>24697.100000000002</v>
      </c>
      <c r="I11" s="71">
        <f t="shared" ref="I11" si="8">(H11/C$2)-1</f>
        <v>-1.2115999999999905E-2</v>
      </c>
      <c r="J11" s="59">
        <v>-12.23</v>
      </c>
      <c r="K11" s="59">
        <v>0</v>
      </c>
      <c r="L11" s="47">
        <v>-254.19</v>
      </c>
      <c r="M11" s="59"/>
      <c r="O11" s="32"/>
      <c r="P11" s="32"/>
      <c r="Q11" s="32"/>
    </row>
    <row r="12" spans="1:17" ht="15" hidden="1" customHeight="1" thickBot="1" x14ac:dyDescent="0.4">
      <c r="A12" s="68"/>
      <c r="B12" s="68"/>
      <c r="C12" s="68"/>
      <c r="D12" s="68"/>
      <c r="E12" s="64"/>
      <c r="F12" s="68"/>
      <c r="G12" s="73"/>
      <c r="H12" s="48"/>
      <c r="I12" s="70"/>
      <c r="J12" s="48">
        <v>-5.91</v>
      </c>
      <c r="K12" s="48">
        <v>-5.91</v>
      </c>
      <c r="L12" s="48">
        <v>-5.91</v>
      </c>
      <c r="M12" s="48"/>
      <c r="O12" s="32"/>
      <c r="P12" s="32"/>
      <c r="Q12" s="32"/>
    </row>
    <row r="13" spans="1:17" ht="15" customHeight="1" thickBot="1" x14ac:dyDescent="0.4">
      <c r="A13" s="76">
        <v>5</v>
      </c>
      <c r="B13" s="77" t="s">
        <v>12</v>
      </c>
      <c r="C13" s="77" t="s">
        <v>34</v>
      </c>
      <c r="D13" s="77" t="s">
        <v>16</v>
      </c>
      <c r="E13" s="78">
        <v>44970</v>
      </c>
      <c r="F13" s="79">
        <f t="shared" ref="F13" si="9">J13+K13+L13</f>
        <v>-18.489999999999998</v>
      </c>
      <c r="G13" s="74">
        <f t="shared" ref="G13" si="10">F13/C$2</f>
        <v>-7.3959999999999998E-4</v>
      </c>
      <c r="H13" s="47">
        <f>H11+F13</f>
        <v>24678.61</v>
      </c>
      <c r="I13" s="69">
        <f t="shared" ref="I13" si="11">(H13/C$2)-1</f>
        <v>-1.2855599999999967E-2</v>
      </c>
      <c r="J13" s="47">
        <v>-5.38</v>
      </c>
      <c r="K13" s="47">
        <v>-13.11</v>
      </c>
      <c r="L13" s="47">
        <v>0</v>
      </c>
      <c r="M13" s="47"/>
      <c r="O13" s="32"/>
      <c r="P13" s="32"/>
      <c r="Q13" s="32"/>
    </row>
    <row r="14" spans="1:17" ht="15" hidden="1" customHeight="1" thickBot="1" x14ac:dyDescent="0.4">
      <c r="A14" s="68"/>
      <c r="B14" s="68"/>
      <c r="C14" s="68"/>
      <c r="D14" s="68"/>
      <c r="E14" s="64"/>
      <c r="F14" s="68"/>
      <c r="G14" s="73"/>
      <c r="H14" s="48"/>
      <c r="I14" s="70"/>
      <c r="J14" s="48">
        <v>-5.91</v>
      </c>
      <c r="K14" s="48">
        <v>-5.91</v>
      </c>
      <c r="L14" s="48">
        <v>-5.91</v>
      </c>
      <c r="M14" s="48"/>
      <c r="O14" s="32"/>
      <c r="P14" s="32"/>
      <c r="Q14" s="32"/>
    </row>
    <row r="15" spans="1:17" ht="15" hidden="1" thickBot="1" x14ac:dyDescent="0.4">
      <c r="A15" s="60">
        <v>6</v>
      </c>
      <c r="B15" s="62" t="s">
        <v>14</v>
      </c>
      <c r="C15" s="62" t="s">
        <v>33</v>
      </c>
      <c r="D15" s="62" t="s">
        <v>13</v>
      </c>
      <c r="E15" s="63">
        <v>44973</v>
      </c>
      <c r="F15" s="65">
        <f t="shared" ref="F15" si="12">J15+K15+L15</f>
        <v>-265.02</v>
      </c>
      <c r="G15" s="72">
        <f t="shared" ref="G15" si="13">F15/C$2</f>
        <v>-1.0600799999999999E-2</v>
      </c>
      <c r="H15" s="59">
        <f>H13+F15</f>
        <v>24413.59</v>
      </c>
      <c r="I15" s="71">
        <f t="shared" ref="I15" si="14">(H15/C$2)-1</f>
        <v>-2.3456400000000044E-2</v>
      </c>
      <c r="J15" s="59">
        <v>-12.74</v>
      </c>
      <c r="K15" s="59">
        <v>0</v>
      </c>
      <c r="L15" s="47">
        <v>-252.28</v>
      </c>
      <c r="M15" s="59"/>
      <c r="O15" s="32"/>
      <c r="P15" s="32"/>
      <c r="Q15" s="32"/>
    </row>
    <row r="16" spans="1:17" ht="15" hidden="1" customHeight="1" thickBot="1" x14ac:dyDescent="0.4">
      <c r="A16" s="68"/>
      <c r="B16" s="68"/>
      <c r="C16" s="68"/>
      <c r="D16" s="68"/>
      <c r="E16" s="64"/>
      <c r="F16" s="68"/>
      <c r="G16" s="73"/>
      <c r="H16" s="48"/>
      <c r="I16" s="70"/>
      <c r="J16" s="48">
        <v>-5.91</v>
      </c>
      <c r="K16" s="48">
        <v>-5.91</v>
      </c>
      <c r="L16" s="48">
        <v>-5.91</v>
      </c>
      <c r="M16" s="48"/>
      <c r="O16" s="32"/>
      <c r="P16" s="32"/>
      <c r="Q16" s="32"/>
    </row>
    <row r="17" spans="1:17" ht="15" customHeight="1" thickBot="1" x14ac:dyDescent="0.4">
      <c r="A17" s="76">
        <v>7</v>
      </c>
      <c r="B17" s="77" t="s">
        <v>12</v>
      </c>
      <c r="C17" s="77" t="s">
        <v>34</v>
      </c>
      <c r="D17" s="77" t="s">
        <v>13</v>
      </c>
      <c r="E17" s="78">
        <v>44973</v>
      </c>
      <c r="F17" s="79">
        <f t="shared" ref="F17" si="15">J17+K17+L17</f>
        <v>-252.07999999999998</v>
      </c>
      <c r="G17" s="74">
        <f t="shared" ref="G17" si="16">F17/C$2</f>
        <v>-1.0083199999999999E-2</v>
      </c>
      <c r="H17" s="47">
        <f>H15+F17</f>
        <v>24161.51</v>
      </c>
      <c r="I17" s="69">
        <f t="shared" ref="I17" si="17">(H17/C$2)-1</f>
        <v>-3.3539600000000114E-2</v>
      </c>
      <c r="J17" s="47">
        <v>-4.13</v>
      </c>
      <c r="K17" s="47">
        <v>0</v>
      </c>
      <c r="L17" s="47">
        <v>-247.95</v>
      </c>
      <c r="M17" s="47"/>
      <c r="O17" s="32"/>
      <c r="P17" s="32"/>
      <c r="Q17" s="32"/>
    </row>
    <row r="18" spans="1:17" ht="15" hidden="1" customHeight="1" thickBot="1" x14ac:dyDescent="0.4">
      <c r="A18" s="68"/>
      <c r="B18" s="68"/>
      <c r="C18" s="68"/>
      <c r="D18" s="68"/>
      <c r="E18" s="64"/>
      <c r="F18" s="68"/>
      <c r="G18" s="73"/>
      <c r="H18" s="48"/>
      <c r="I18" s="70"/>
      <c r="J18" s="48">
        <v>-5.91</v>
      </c>
      <c r="K18" s="48">
        <v>-5.91</v>
      </c>
      <c r="L18" s="48">
        <v>-5.91</v>
      </c>
      <c r="M18" s="48"/>
      <c r="O18" s="32"/>
      <c r="P18" s="32"/>
      <c r="Q18" s="32"/>
    </row>
    <row r="19" spans="1:17" ht="15" hidden="1" thickBot="1" x14ac:dyDescent="0.4">
      <c r="A19" s="60">
        <v>8</v>
      </c>
      <c r="B19" s="62" t="s">
        <v>14</v>
      </c>
      <c r="C19" s="62" t="s">
        <v>33</v>
      </c>
      <c r="D19" s="62" t="s">
        <v>16</v>
      </c>
      <c r="E19" s="63">
        <v>44977</v>
      </c>
      <c r="F19" s="65">
        <f t="shared" ref="F19" si="18">J19+K19+L19</f>
        <v>-265.37</v>
      </c>
      <c r="G19" s="72">
        <f t="shared" ref="G19" si="19">F19/C$2</f>
        <v>-1.0614800000000001E-2</v>
      </c>
      <c r="H19" s="59">
        <f>H17+F19</f>
        <v>23896.14</v>
      </c>
      <c r="I19" s="71">
        <f t="shared" ref="I19" si="20">(H19/C$2)-1</f>
        <v>-4.4154400000000038E-2</v>
      </c>
      <c r="J19" s="59">
        <v>-15.89</v>
      </c>
      <c r="K19" s="59">
        <v>0</v>
      </c>
      <c r="L19" s="47">
        <v>-249.48</v>
      </c>
      <c r="M19" s="59"/>
      <c r="O19" s="32"/>
      <c r="P19" s="32"/>
      <c r="Q19" s="32"/>
    </row>
    <row r="20" spans="1:17" ht="15" hidden="1" customHeight="1" thickBot="1" x14ac:dyDescent="0.4">
      <c r="A20" s="68"/>
      <c r="B20" s="68"/>
      <c r="C20" s="68"/>
      <c r="D20" s="61"/>
      <c r="E20" s="64"/>
      <c r="F20" s="68"/>
      <c r="G20" s="73"/>
      <c r="H20" s="48"/>
      <c r="I20" s="70"/>
      <c r="J20" s="48">
        <v>-5.91</v>
      </c>
      <c r="K20" s="48">
        <v>-5.91</v>
      </c>
      <c r="L20" s="48">
        <v>-5.91</v>
      </c>
      <c r="M20" s="48"/>
      <c r="O20" s="32"/>
      <c r="P20" s="32"/>
      <c r="Q20" s="32"/>
    </row>
    <row r="21" spans="1:17" ht="15" customHeight="1" thickBot="1" x14ac:dyDescent="0.4">
      <c r="A21" s="76">
        <v>9</v>
      </c>
      <c r="B21" s="77" t="s">
        <v>12</v>
      </c>
      <c r="C21" s="77" t="s">
        <v>34</v>
      </c>
      <c r="D21" s="77" t="s">
        <v>16</v>
      </c>
      <c r="E21" s="78">
        <v>44977</v>
      </c>
      <c r="F21" s="79">
        <f t="shared" ref="F21" si="21">J21+K21+L21</f>
        <v>-261.77</v>
      </c>
      <c r="G21" s="74">
        <f t="shared" ref="G21" si="22">F21/C$2</f>
        <v>-1.0470799999999999E-2</v>
      </c>
      <c r="H21" s="47">
        <f>H19+F21</f>
        <v>23634.37</v>
      </c>
      <c r="I21" s="69">
        <f t="shared" ref="I21" si="23">(H21/C$2)-1</f>
        <v>-5.462520000000004E-2</v>
      </c>
      <c r="J21" s="47">
        <v>-7.57</v>
      </c>
      <c r="K21" s="47">
        <v>0</v>
      </c>
      <c r="L21" s="47">
        <v>-254.2</v>
      </c>
      <c r="M21" s="47"/>
      <c r="O21" s="32"/>
      <c r="P21" s="32"/>
      <c r="Q21" s="32"/>
    </row>
    <row r="22" spans="1:17" ht="15" hidden="1" customHeight="1" thickBot="1" x14ac:dyDescent="0.4">
      <c r="A22" s="68"/>
      <c r="B22" s="68"/>
      <c r="C22" s="68"/>
      <c r="D22" s="61"/>
      <c r="E22" s="64"/>
      <c r="F22" s="68"/>
      <c r="G22" s="73"/>
      <c r="H22" s="48"/>
      <c r="I22" s="70"/>
      <c r="J22" s="48">
        <v>-5.91</v>
      </c>
      <c r="K22" s="48">
        <v>-5.91</v>
      </c>
      <c r="L22" s="48">
        <v>-5.91</v>
      </c>
      <c r="M22" s="48"/>
      <c r="O22" s="32"/>
      <c r="P22" s="32"/>
      <c r="Q22" s="32"/>
    </row>
    <row r="23" spans="1:17" ht="15" hidden="1" thickBot="1" x14ac:dyDescent="0.4">
      <c r="A23" s="60">
        <v>10</v>
      </c>
      <c r="B23" s="62" t="s">
        <v>14</v>
      </c>
      <c r="C23" s="62" t="s">
        <v>33</v>
      </c>
      <c r="D23" s="62" t="s">
        <v>17</v>
      </c>
      <c r="E23" s="63">
        <v>44978</v>
      </c>
      <c r="F23" s="65">
        <f t="shared" ref="F23" si="24">J23+K23+L23</f>
        <v>-256.52999999999997</v>
      </c>
      <c r="G23" s="72">
        <f t="shared" ref="G23" si="25">F23/C$2</f>
        <v>-1.0261199999999998E-2</v>
      </c>
      <c r="H23" s="59">
        <f>H21+F23</f>
        <v>23377.84</v>
      </c>
      <c r="I23" s="71">
        <f t="shared" ref="I23" si="26">(H23/C$2)-1</f>
        <v>-6.4886400000000011E-2</v>
      </c>
      <c r="J23" s="59">
        <v>-12.75</v>
      </c>
      <c r="K23" s="59">
        <v>0</v>
      </c>
      <c r="L23" s="47">
        <v>-243.78</v>
      </c>
      <c r="M23" s="59"/>
      <c r="O23" s="32"/>
      <c r="P23" s="32"/>
      <c r="Q23" s="32"/>
    </row>
    <row r="24" spans="1:17" ht="15" hidden="1" customHeight="1" thickBot="1" x14ac:dyDescent="0.4">
      <c r="A24" s="68"/>
      <c r="B24" s="68"/>
      <c r="C24" s="68"/>
      <c r="D24" s="61"/>
      <c r="E24" s="64"/>
      <c r="F24" s="68"/>
      <c r="G24" s="73"/>
      <c r="H24" s="48"/>
      <c r="I24" s="70"/>
      <c r="J24" s="48">
        <v>-5.91</v>
      </c>
      <c r="K24" s="48">
        <v>-5.91</v>
      </c>
      <c r="L24" s="48">
        <v>-5.91</v>
      </c>
      <c r="M24" s="48"/>
      <c r="O24" s="32"/>
      <c r="P24" s="32"/>
      <c r="Q24" s="32"/>
    </row>
    <row r="25" spans="1:17" ht="15" hidden="1" thickBot="1" x14ac:dyDescent="0.4">
      <c r="A25" s="60">
        <v>11</v>
      </c>
      <c r="B25" s="62" t="s">
        <v>14</v>
      </c>
      <c r="C25" s="62" t="s">
        <v>33</v>
      </c>
      <c r="D25" s="62" t="s">
        <v>13</v>
      </c>
      <c r="E25" s="63">
        <v>44980</v>
      </c>
      <c r="F25" s="65">
        <f t="shared" ref="F25" si="27">J25+K25+L25</f>
        <v>460.34999999999997</v>
      </c>
      <c r="G25" s="72">
        <f t="shared" ref="G25" si="28">F25/C$2</f>
        <v>1.8414E-2</v>
      </c>
      <c r="H25" s="59">
        <f>H23+F25</f>
        <v>23838.19</v>
      </c>
      <c r="I25" s="71">
        <f t="shared" ref="I25" si="29">(H25/C$2)-1</f>
        <v>-4.647240000000008E-2</v>
      </c>
      <c r="J25" s="59">
        <v>-11.99</v>
      </c>
      <c r="K25" s="59">
        <v>0</v>
      </c>
      <c r="L25" s="47">
        <v>472.34</v>
      </c>
      <c r="M25" s="59"/>
      <c r="O25" s="32"/>
      <c r="P25" s="32"/>
      <c r="Q25" s="32"/>
    </row>
    <row r="26" spans="1:17" ht="15" hidden="1" customHeight="1" thickBot="1" x14ac:dyDescent="0.4">
      <c r="A26" s="68"/>
      <c r="B26" s="68"/>
      <c r="C26" s="68"/>
      <c r="D26" s="61"/>
      <c r="E26" s="64"/>
      <c r="F26" s="68"/>
      <c r="G26" s="73"/>
      <c r="H26" s="48"/>
      <c r="I26" s="70"/>
      <c r="J26" s="48">
        <v>-5.91</v>
      </c>
      <c r="K26" s="48">
        <v>-5.91</v>
      </c>
      <c r="L26" s="48">
        <v>-5.91</v>
      </c>
      <c r="M26" s="48"/>
      <c r="O26" s="32"/>
      <c r="P26" s="32"/>
      <c r="Q26" s="32"/>
    </row>
    <row r="27" spans="1:17" ht="15" customHeight="1" thickBot="1" x14ac:dyDescent="0.4">
      <c r="A27" s="76">
        <v>12</v>
      </c>
      <c r="B27" s="77" t="s">
        <v>12</v>
      </c>
      <c r="C27" s="77" t="s">
        <v>34</v>
      </c>
      <c r="D27" s="77" t="s">
        <v>13</v>
      </c>
      <c r="E27" s="78">
        <v>44980</v>
      </c>
      <c r="F27" s="79">
        <f t="shared" ref="F27" si="30">J27+K27+L27</f>
        <v>-12.7</v>
      </c>
      <c r="G27" s="74">
        <f t="shared" ref="G27" si="31">F27/C$2</f>
        <v>-5.0799999999999999E-4</v>
      </c>
      <c r="H27" s="47">
        <f>H25+F27</f>
        <v>23825.489999999998</v>
      </c>
      <c r="I27" s="69">
        <f t="shared" ref="I27" si="32">(H27/C$2)-1</f>
        <v>-4.6980400000000033E-2</v>
      </c>
      <c r="J27" s="47">
        <v>-3.66</v>
      </c>
      <c r="K27" s="47">
        <v>-9.0399999999999991</v>
      </c>
      <c r="L27" s="47">
        <v>0</v>
      </c>
      <c r="M27" s="47"/>
      <c r="O27" s="32"/>
      <c r="P27" s="32"/>
      <c r="Q27" s="32"/>
    </row>
    <row r="28" spans="1:17" ht="15" hidden="1" customHeight="1" thickBot="1" x14ac:dyDescent="0.4">
      <c r="A28" s="68"/>
      <c r="B28" s="68"/>
      <c r="C28" s="68"/>
      <c r="D28" s="61"/>
      <c r="E28" s="64"/>
      <c r="F28" s="68"/>
      <c r="G28" s="73"/>
      <c r="H28" s="48"/>
      <c r="I28" s="70"/>
      <c r="J28" s="48">
        <v>-5.91</v>
      </c>
      <c r="K28" s="48">
        <v>-5.91</v>
      </c>
      <c r="L28" s="48">
        <v>-5.91</v>
      </c>
      <c r="M28" s="48"/>
      <c r="O28" s="32"/>
      <c r="P28" s="32"/>
      <c r="Q28" s="32"/>
    </row>
    <row r="29" spans="1:17" ht="15" hidden="1" thickBot="1" x14ac:dyDescent="0.4">
      <c r="A29" s="60">
        <v>13</v>
      </c>
      <c r="B29" s="62" t="s">
        <v>14</v>
      </c>
      <c r="C29" s="62" t="s">
        <v>33</v>
      </c>
      <c r="D29" s="62" t="s">
        <v>15</v>
      </c>
      <c r="E29" s="63">
        <v>44981</v>
      </c>
      <c r="F29" s="65">
        <f t="shared" ref="F29" si="33">J29+K29+L29</f>
        <v>468.96</v>
      </c>
      <c r="G29" s="72">
        <f t="shared" ref="G29" si="34">F29/C$2</f>
        <v>1.8758399999999998E-2</v>
      </c>
      <c r="H29" s="59">
        <f>H27+F29</f>
        <v>24294.449999999997</v>
      </c>
      <c r="I29" s="71">
        <f t="shared" ref="I29" si="35">(H29/C$2)-1</f>
        <v>-2.822200000000008E-2</v>
      </c>
      <c r="J29" s="59">
        <v>-14.97</v>
      </c>
      <c r="K29" s="59">
        <v>0</v>
      </c>
      <c r="L29" s="47">
        <v>483.93</v>
      </c>
      <c r="M29" s="59"/>
      <c r="O29" s="32"/>
      <c r="P29" s="32"/>
      <c r="Q29" s="32"/>
    </row>
    <row r="30" spans="1:17" ht="15" hidden="1" customHeight="1" thickBot="1" x14ac:dyDescent="0.4">
      <c r="A30" s="68"/>
      <c r="B30" s="68"/>
      <c r="C30" s="68"/>
      <c r="D30" s="61"/>
      <c r="E30" s="64"/>
      <c r="F30" s="68"/>
      <c r="G30" s="73"/>
      <c r="H30" s="48"/>
      <c r="I30" s="70"/>
      <c r="J30" s="48">
        <v>-5.91</v>
      </c>
      <c r="K30" s="48">
        <v>-5.91</v>
      </c>
      <c r="L30" s="48">
        <v>-5.91</v>
      </c>
      <c r="M30" s="48"/>
      <c r="O30" s="32"/>
      <c r="P30" s="32"/>
      <c r="Q30" s="32"/>
    </row>
    <row r="31" spans="1:17" ht="15" customHeight="1" thickBot="1" x14ac:dyDescent="0.4">
      <c r="A31" s="76">
        <v>14</v>
      </c>
      <c r="B31" s="77" t="s">
        <v>12</v>
      </c>
      <c r="C31" s="77" t="s">
        <v>34</v>
      </c>
      <c r="D31" s="77" t="s">
        <v>15</v>
      </c>
      <c r="E31" s="78">
        <v>44981</v>
      </c>
      <c r="F31" s="79">
        <f t="shared" ref="F31" si="36">J31+K31+L31</f>
        <v>-3.72</v>
      </c>
      <c r="G31" s="74">
        <f t="shared" ref="G31" si="37">F31/C$2</f>
        <v>-1.4880000000000001E-4</v>
      </c>
      <c r="H31" s="47">
        <f>H29+F31</f>
        <v>24290.729999999996</v>
      </c>
      <c r="I31" s="69">
        <f t="shared" ref="I31" si="38">(H31/C$2)-1</f>
        <v>-2.837080000000014E-2</v>
      </c>
      <c r="J31" s="47">
        <v>-3.72</v>
      </c>
      <c r="K31" s="47">
        <v>0</v>
      </c>
      <c r="L31" s="47">
        <v>0</v>
      </c>
      <c r="M31" s="47"/>
      <c r="O31" s="32"/>
      <c r="P31" s="32"/>
      <c r="Q31" s="32"/>
    </row>
    <row r="32" spans="1:17" ht="15" hidden="1" customHeight="1" thickBot="1" x14ac:dyDescent="0.4">
      <c r="A32" s="68"/>
      <c r="B32" s="68"/>
      <c r="C32" s="68"/>
      <c r="D32" s="61"/>
      <c r="E32" s="64"/>
      <c r="F32" s="68"/>
      <c r="G32" s="73"/>
      <c r="H32" s="48"/>
      <c r="I32" s="70"/>
      <c r="J32" s="48">
        <v>-5.91</v>
      </c>
      <c r="K32" s="48">
        <v>-5.91</v>
      </c>
      <c r="L32" s="48">
        <v>-5.91</v>
      </c>
      <c r="M32" s="48"/>
      <c r="O32" s="32"/>
      <c r="P32" s="32"/>
      <c r="Q32" s="32"/>
    </row>
    <row r="33" spans="1:17" ht="15" hidden="1" thickBot="1" x14ac:dyDescent="0.4">
      <c r="A33" s="60">
        <v>15</v>
      </c>
      <c r="B33" s="62" t="s">
        <v>14</v>
      </c>
      <c r="C33" s="62" t="s">
        <v>33</v>
      </c>
      <c r="D33" s="62" t="s">
        <v>13</v>
      </c>
      <c r="E33" s="63">
        <v>45323</v>
      </c>
      <c r="F33" s="65">
        <f t="shared" ref="F33" si="39">J33+K33+L33</f>
        <v>-13.76</v>
      </c>
      <c r="G33" s="72">
        <f t="shared" ref="G33" si="40">F33/C$2</f>
        <v>-5.5040000000000004E-4</v>
      </c>
      <c r="H33" s="59">
        <f>H31+F33</f>
        <v>24276.969999999998</v>
      </c>
      <c r="I33" s="71">
        <f t="shared" ref="I33" si="41">(H33/C$2)-1</f>
        <v>-2.8921200000000091E-2</v>
      </c>
      <c r="J33" s="59">
        <v>-13.76</v>
      </c>
      <c r="K33" s="59">
        <v>0</v>
      </c>
      <c r="L33" s="47">
        <v>0</v>
      </c>
      <c r="M33" s="59"/>
      <c r="O33" s="32"/>
      <c r="P33" s="32"/>
      <c r="Q33" s="32"/>
    </row>
    <row r="34" spans="1:17" ht="15" hidden="1" customHeight="1" thickBot="1" x14ac:dyDescent="0.4">
      <c r="A34" s="68"/>
      <c r="B34" s="68"/>
      <c r="C34" s="68"/>
      <c r="D34" s="61"/>
      <c r="E34" s="64"/>
      <c r="F34" s="68"/>
      <c r="G34" s="73"/>
      <c r="H34" s="48"/>
      <c r="I34" s="70"/>
      <c r="J34" s="48">
        <v>-5.91</v>
      </c>
      <c r="K34" s="48">
        <v>-5.91</v>
      </c>
      <c r="L34" s="48">
        <v>-5.91</v>
      </c>
      <c r="M34" s="48"/>
      <c r="O34" s="32"/>
      <c r="P34" s="32"/>
      <c r="Q34" s="32"/>
    </row>
    <row r="35" spans="1:17" ht="15" hidden="1" thickBot="1" x14ac:dyDescent="0.4">
      <c r="A35" s="60">
        <v>16</v>
      </c>
      <c r="B35" s="62" t="s">
        <v>14</v>
      </c>
      <c r="C35" s="62" t="s">
        <v>33</v>
      </c>
      <c r="D35" s="62" t="s">
        <v>15</v>
      </c>
      <c r="E35" s="63">
        <v>45324</v>
      </c>
      <c r="F35" s="65">
        <f t="shared" ref="F35" si="42">J35+K35+L35</f>
        <v>-14.64</v>
      </c>
      <c r="G35" s="72">
        <f t="shared" ref="G35" si="43">F35/C$2</f>
        <v>-5.8560000000000003E-4</v>
      </c>
      <c r="H35" s="59">
        <f>H33+F35</f>
        <v>24262.329999999998</v>
      </c>
      <c r="I35" s="71">
        <f t="shared" ref="I35" si="44">(H35/C$2)-1</f>
        <v>-2.9506800000000055E-2</v>
      </c>
      <c r="J35" s="59">
        <v>-14.64</v>
      </c>
      <c r="K35" s="59">
        <v>0</v>
      </c>
      <c r="L35" s="47">
        <v>0</v>
      </c>
      <c r="M35" s="59"/>
      <c r="O35" s="32"/>
      <c r="P35" s="32"/>
      <c r="Q35" s="32"/>
    </row>
    <row r="36" spans="1:17" ht="15" hidden="1" customHeight="1" thickBot="1" x14ac:dyDescent="0.4">
      <c r="A36" s="68"/>
      <c r="B36" s="68"/>
      <c r="C36" s="68"/>
      <c r="D36" s="61"/>
      <c r="E36" s="64"/>
      <c r="F36" s="68"/>
      <c r="G36" s="73"/>
      <c r="H36" s="48"/>
      <c r="I36" s="70"/>
      <c r="J36" s="48">
        <v>-5.91</v>
      </c>
      <c r="K36" s="48">
        <v>-5.91</v>
      </c>
      <c r="L36" s="48">
        <v>-5.91</v>
      </c>
      <c r="M36" s="48"/>
      <c r="O36" s="32"/>
      <c r="P36" s="32"/>
      <c r="Q36" s="32"/>
    </row>
    <row r="37" spans="1:17" ht="15" hidden="1" thickBot="1" x14ac:dyDescent="0.4">
      <c r="A37" s="60">
        <v>17</v>
      </c>
      <c r="B37" s="62" t="s">
        <v>14</v>
      </c>
      <c r="C37" s="62" t="s">
        <v>33</v>
      </c>
      <c r="D37" s="62" t="s">
        <v>17</v>
      </c>
      <c r="E37" s="63">
        <v>45328</v>
      </c>
      <c r="F37" s="65">
        <f t="shared" ref="F37" si="45">J37+K37+L37</f>
        <v>-269.11</v>
      </c>
      <c r="G37" s="72">
        <f t="shared" ref="G37" si="46">F37/C$2</f>
        <v>-1.07644E-2</v>
      </c>
      <c r="H37" s="59">
        <f>H35+F37</f>
        <v>23993.219999999998</v>
      </c>
      <c r="I37" s="71">
        <f t="shared" ref="I37" si="47">(H37/C$2)-1</f>
        <v>-4.0271200000000063E-2</v>
      </c>
      <c r="J37" s="59">
        <v>-16.549999999999997</v>
      </c>
      <c r="K37" s="59">
        <v>0</v>
      </c>
      <c r="L37" s="47">
        <v>-252.56</v>
      </c>
      <c r="M37" s="59"/>
      <c r="O37" s="32"/>
      <c r="P37" s="32"/>
      <c r="Q37" s="32"/>
    </row>
    <row r="38" spans="1:17" ht="15" hidden="1" customHeight="1" thickBot="1" x14ac:dyDescent="0.4">
      <c r="A38" s="68"/>
      <c r="B38" s="68"/>
      <c r="C38" s="68"/>
      <c r="D38" s="61"/>
      <c r="E38" s="64"/>
      <c r="F38" s="68"/>
      <c r="G38" s="73"/>
      <c r="H38" s="48"/>
      <c r="I38" s="70"/>
      <c r="J38" s="48">
        <v>-5.91</v>
      </c>
      <c r="K38" s="48">
        <v>-5.91</v>
      </c>
      <c r="L38" s="48">
        <v>-5.91</v>
      </c>
      <c r="M38" s="48"/>
      <c r="O38" s="32"/>
      <c r="P38" s="32"/>
      <c r="Q38" s="32"/>
    </row>
    <row r="39" spans="1:17" ht="15" customHeight="1" thickBot="1" x14ac:dyDescent="0.4">
      <c r="A39" s="76">
        <v>18</v>
      </c>
      <c r="B39" s="77" t="s">
        <v>12</v>
      </c>
      <c r="C39" s="77" t="s">
        <v>34</v>
      </c>
      <c r="D39" s="77" t="s">
        <v>17</v>
      </c>
      <c r="E39" s="78">
        <v>45328</v>
      </c>
      <c r="F39" s="79">
        <f t="shared" ref="F39" si="48">J39+K39+L39</f>
        <v>494.61</v>
      </c>
      <c r="G39" s="74">
        <f t="shared" ref="G39" si="49">F39/C$2</f>
        <v>1.9784400000000001E-2</v>
      </c>
      <c r="H39" s="47">
        <f>H37+F39</f>
        <v>24487.829999999998</v>
      </c>
      <c r="I39" s="69">
        <f t="shared" ref="I39" si="50">(H39/C$2)-1</f>
        <v>-2.0486800000000027E-2</v>
      </c>
      <c r="J39" s="47">
        <v>-6.51</v>
      </c>
      <c r="K39" s="47">
        <v>0</v>
      </c>
      <c r="L39" s="47">
        <v>501.12</v>
      </c>
      <c r="M39" s="47"/>
      <c r="O39" s="32"/>
      <c r="P39" s="32"/>
      <c r="Q39" s="32"/>
    </row>
    <row r="40" spans="1:17" ht="15" hidden="1" customHeight="1" thickBot="1" x14ac:dyDescent="0.4">
      <c r="A40" s="68"/>
      <c r="B40" s="61"/>
      <c r="C40" s="61"/>
      <c r="D40" s="61"/>
      <c r="E40" s="64"/>
      <c r="F40" s="68"/>
      <c r="G40" s="73"/>
      <c r="H40" s="49"/>
      <c r="I40" s="70"/>
      <c r="J40" s="48">
        <v>-5.91</v>
      </c>
      <c r="K40" s="48">
        <v>-5.91</v>
      </c>
      <c r="L40" s="48">
        <v>-5.91</v>
      </c>
      <c r="M40" s="48"/>
      <c r="O40" s="32"/>
      <c r="P40" s="32"/>
      <c r="Q40" s="32"/>
    </row>
    <row r="41" spans="1:17" ht="15" hidden="1" thickBot="1" x14ac:dyDescent="0.4">
      <c r="A41" s="60">
        <v>19</v>
      </c>
      <c r="B41" s="62" t="s">
        <v>14</v>
      </c>
      <c r="C41" s="62" t="s">
        <v>33</v>
      </c>
      <c r="D41" s="62" t="s">
        <v>18</v>
      </c>
      <c r="E41" s="63">
        <v>45329</v>
      </c>
      <c r="F41" s="65">
        <f t="shared" ref="F41" si="51">J41+K41+L41</f>
        <v>-268.86</v>
      </c>
      <c r="G41" s="72">
        <f t="shared" ref="G41" si="52">F41/C$2</f>
        <v>-1.0754400000000001E-2</v>
      </c>
      <c r="H41" s="66">
        <f>H39+F41</f>
        <v>24218.969999999998</v>
      </c>
      <c r="I41" s="71">
        <f t="shared" ref="I41" si="53">(H41/C$2)-1</f>
        <v>-3.124120000000008E-2</v>
      </c>
      <c r="J41" s="59">
        <v>-18.47</v>
      </c>
      <c r="K41" s="59">
        <v>0</v>
      </c>
      <c r="L41" s="47">
        <v>-250.39</v>
      </c>
      <c r="M41" s="59"/>
      <c r="O41" s="32"/>
      <c r="P41" s="32"/>
      <c r="Q41" s="32"/>
    </row>
    <row r="42" spans="1:17" ht="15" hidden="1" customHeight="1" thickBot="1" x14ac:dyDescent="0.4">
      <c r="A42" s="68"/>
      <c r="B42" s="61"/>
      <c r="C42" s="61"/>
      <c r="D42" s="61"/>
      <c r="E42" s="64"/>
      <c r="F42" s="68"/>
      <c r="G42" s="73"/>
      <c r="H42" s="67"/>
      <c r="I42" s="70"/>
      <c r="J42" s="48">
        <v>-5.91</v>
      </c>
      <c r="K42" s="48">
        <v>-5.91</v>
      </c>
      <c r="L42" s="48">
        <v>-5.91</v>
      </c>
      <c r="M42" s="48"/>
      <c r="O42" s="32"/>
      <c r="P42" s="32"/>
      <c r="Q42" s="32"/>
    </row>
    <row r="43" spans="1:17" ht="15" customHeight="1" thickBot="1" x14ac:dyDescent="0.4">
      <c r="A43" s="76">
        <v>20</v>
      </c>
      <c r="B43" s="77" t="s">
        <v>12</v>
      </c>
      <c r="C43" s="77" t="s">
        <v>34</v>
      </c>
      <c r="D43" s="77" t="s">
        <v>18</v>
      </c>
      <c r="E43" s="78">
        <v>45329</v>
      </c>
      <c r="F43" s="79">
        <f t="shared" ref="F43" si="54">J43+K43+L43</f>
        <v>-265.01</v>
      </c>
      <c r="G43" s="74">
        <f t="shared" ref="G43" si="55">F43/C$2</f>
        <v>-1.0600399999999999E-2</v>
      </c>
      <c r="H43" s="80">
        <f>H41+F43</f>
        <v>23953.96</v>
      </c>
      <c r="I43" s="69">
        <f t="shared" ref="I43" si="56">(H43/C$2)-1</f>
        <v>-4.1841600000000034E-2</v>
      </c>
      <c r="J43" s="47">
        <v>-7.83</v>
      </c>
      <c r="K43" s="47">
        <v>0</v>
      </c>
      <c r="L43" s="47">
        <v>-257.18</v>
      </c>
      <c r="M43" s="47"/>
      <c r="O43" s="32"/>
      <c r="P43" s="32"/>
      <c r="Q43" s="32"/>
    </row>
    <row r="44" spans="1:17" ht="15" hidden="1" customHeight="1" thickBot="1" x14ac:dyDescent="0.4">
      <c r="A44" s="68"/>
      <c r="B44" s="61"/>
      <c r="C44" s="61"/>
      <c r="D44" s="61"/>
      <c r="E44" s="64"/>
      <c r="F44" s="68"/>
      <c r="G44" s="73"/>
      <c r="H44" s="67"/>
      <c r="I44" s="70"/>
      <c r="J44" s="48">
        <v>-5.91</v>
      </c>
      <c r="K44" s="48">
        <v>-5.91</v>
      </c>
      <c r="L44" s="48">
        <v>-5.91</v>
      </c>
      <c r="M44" s="48"/>
      <c r="O44" s="32"/>
      <c r="P44" s="32"/>
      <c r="Q44" s="32"/>
    </row>
    <row r="45" spans="1:17" ht="15" customHeight="1" thickBot="1" x14ac:dyDescent="0.4">
      <c r="A45" s="76">
        <v>21</v>
      </c>
      <c r="B45" s="77" t="s">
        <v>12</v>
      </c>
      <c r="C45" s="77" t="s">
        <v>34</v>
      </c>
      <c r="D45" s="77" t="s">
        <v>13</v>
      </c>
      <c r="E45" s="78">
        <v>45330</v>
      </c>
      <c r="F45" s="79">
        <f t="shared" ref="F45" si="57">J45+K45+L45</f>
        <v>-257.61</v>
      </c>
      <c r="G45" s="74">
        <f t="shared" ref="G45" si="58">F45/C$2</f>
        <v>-1.03044E-2</v>
      </c>
      <c r="H45" s="80">
        <f>H43+F45</f>
        <v>23696.35</v>
      </c>
      <c r="I45" s="69">
        <f t="shared" ref="I45" si="59">(H45/C$2)-1</f>
        <v>-5.2146000000000026E-2</v>
      </c>
      <c r="J45" s="47">
        <v>-5.16</v>
      </c>
      <c r="K45" s="47">
        <v>0</v>
      </c>
      <c r="L45" s="47">
        <v>-252.45</v>
      </c>
      <c r="M45" s="47"/>
      <c r="O45" s="32"/>
      <c r="P45" s="32"/>
      <c r="Q45" s="32"/>
    </row>
    <row r="46" spans="1:17" ht="15" hidden="1" customHeight="1" thickBot="1" x14ac:dyDescent="0.4">
      <c r="A46" s="68"/>
      <c r="B46" s="61"/>
      <c r="C46" s="61"/>
      <c r="D46" s="61"/>
      <c r="E46" s="64"/>
      <c r="F46" s="68"/>
      <c r="G46" s="73"/>
      <c r="H46" s="67"/>
      <c r="I46" s="70"/>
      <c r="J46" s="48">
        <v>-5.91</v>
      </c>
      <c r="K46" s="48">
        <v>-5.91</v>
      </c>
      <c r="L46" s="48">
        <v>-5.91</v>
      </c>
      <c r="M46" s="48"/>
      <c r="O46" s="32"/>
      <c r="P46" s="32"/>
      <c r="Q46" s="32"/>
    </row>
    <row r="47" spans="1:17" ht="15" hidden="1" thickBot="1" x14ac:dyDescent="0.4">
      <c r="A47" s="60">
        <v>22</v>
      </c>
      <c r="B47" s="62" t="s">
        <v>14</v>
      </c>
      <c r="C47" s="62" t="s">
        <v>33</v>
      </c>
      <c r="D47" s="62" t="s">
        <v>15</v>
      </c>
      <c r="E47" s="63">
        <v>45331</v>
      </c>
      <c r="F47" s="65">
        <f t="shared" ref="F47" si="60">J47+K47+L47</f>
        <v>-275.74</v>
      </c>
      <c r="G47" s="72">
        <f t="shared" ref="G47" si="61">F47/C$2</f>
        <v>-1.1029600000000001E-2</v>
      </c>
      <c r="H47" s="66">
        <f>H45+F47</f>
        <v>23420.609999999997</v>
      </c>
      <c r="I47" s="71">
        <f t="shared" ref="I47" si="62">(H47/C$2)-1</f>
        <v>-6.3175600000000109E-2</v>
      </c>
      <c r="J47" s="59">
        <v>-26.35</v>
      </c>
      <c r="K47" s="59">
        <v>0</v>
      </c>
      <c r="L47" s="47">
        <v>-249.39</v>
      </c>
      <c r="M47" s="59"/>
      <c r="O47" s="32"/>
      <c r="P47" s="32"/>
      <c r="Q47" s="32"/>
    </row>
    <row r="48" spans="1:17" ht="15" hidden="1" customHeight="1" thickBot="1" x14ac:dyDescent="0.4">
      <c r="A48" s="68"/>
      <c r="B48" s="61"/>
      <c r="C48" s="61"/>
      <c r="D48" s="61"/>
      <c r="E48" s="64"/>
      <c r="F48" s="68"/>
      <c r="G48" s="73"/>
      <c r="H48" s="67"/>
      <c r="I48" s="70"/>
      <c r="J48" s="48">
        <v>-5.91</v>
      </c>
      <c r="K48" s="48">
        <v>-5.91</v>
      </c>
      <c r="L48" s="48">
        <v>-5.91</v>
      </c>
      <c r="M48" s="48"/>
      <c r="O48" s="32"/>
      <c r="P48" s="32"/>
      <c r="Q48" s="32"/>
    </row>
    <row r="49" spans="1:17" ht="15" hidden="1" thickBot="1" x14ac:dyDescent="0.4">
      <c r="A49" s="60">
        <v>23</v>
      </c>
      <c r="B49" s="62" t="s">
        <v>14</v>
      </c>
      <c r="C49" s="62" t="s">
        <v>33</v>
      </c>
      <c r="D49" s="62" t="s">
        <v>13</v>
      </c>
      <c r="E49" s="63">
        <v>45337</v>
      </c>
      <c r="F49" s="65">
        <f t="shared" ref="F49" si="63">J49+K49+L49</f>
        <v>478.59</v>
      </c>
      <c r="G49" s="72">
        <f t="shared" ref="G49" si="64">F49/C$2</f>
        <v>1.91436E-2</v>
      </c>
      <c r="H49" s="66">
        <f>H47+F49</f>
        <v>23899.199999999997</v>
      </c>
      <c r="I49" s="71">
        <f t="shared" ref="I49" si="65">(H49/C$2)-1</f>
        <v>-4.4032000000000071E-2</v>
      </c>
      <c r="J49" s="59">
        <v>-17.29</v>
      </c>
      <c r="K49" s="59">
        <v>0</v>
      </c>
      <c r="L49" s="47">
        <v>495.88</v>
      </c>
      <c r="M49" s="59"/>
      <c r="O49" s="32"/>
      <c r="P49" s="32"/>
      <c r="Q49" s="32"/>
    </row>
    <row r="50" spans="1:17" ht="15" hidden="1" customHeight="1" thickBot="1" x14ac:dyDescent="0.4">
      <c r="A50" s="68"/>
      <c r="B50" s="61"/>
      <c r="C50" s="61"/>
      <c r="D50" s="61"/>
      <c r="E50" s="64"/>
      <c r="F50" s="68"/>
      <c r="G50" s="73"/>
      <c r="H50" s="67"/>
      <c r="I50" s="70"/>
      <c r="J50" s="48">
        <v>-5.91</v>
      </c>
      <c r="K50" s="48">
        <v>-5.91</v>
      </c>
      <c r="L50" s="48">
        <v>-5.91</v>
      </c>
      <c r="M50" s="48"/>
      <c r="O50" s="32"/>
      <c r="P50" s="32"/>
      <c r="Q50" s="32"/>
    </row>
    <row r="51" spans="1:17" ht="15" customHeight="1" thickBot="1" x14ac:dyDescent="0.4">
      <c r="A51" s="76">
        <v>24</v>
      </c>
      <c r="B51" s="77" t="s">
        <v>12</v>
      </c>
      <c r="C51" s="77" t="s">
        <v>34</v>
      </c>
      <c r="D51" s="77" t="s">
        <v>15</v>
      </c>
      <c r="E51" s="78">
        <v>45338</v>
      </c>
      <c r="F51" s="79">
        <f t="shared" ref="F51" si="66">J51+K51+L51</f>
        <v>-254.81</v>
      </c>
      <c r="G51" s="74">
        <f t="shared" ref="G51" si="67">F51/C$2</f>
        <v>-1.0192400000000001E-2</v>
      </c>
      <c r="H51" s="80">
        <f>H49+F51</f>
        <v>23644.389999999996</v>
      </c>
      <c r="I51" s="69">
        <f t="shared" ref="I51" si="68">(H51/C$2)-1</f>
        <v>-5.4224400000000172E-2</v>
      </c>
      <c r="J51" s="47">
        <v>-5.6099999999999994</v>
      </c>
      <c r="K51" s="47">
        <v>0</v>
      </c>
      <c r="L51" s="47">
        <v>-249.2</v>
      </c>
      <c r="M51" s="47"/>
      <c r="O51" s="32"/>
      <c r="P51" s="32"/>
      <c r="Q51" s="32"/>
    </row>
    <row r="52" spans="1:17" ht="15" hidden="1" customHeight="1" thickBot="1" x14ac:dyDescent="0.4">
      <c r="A52" s="68"/>
      <c r="B52" s="61"/>
      <c r="C52" s="61"/>
      <c r="D52" s="61"/>
      <c r="E52" s="64"/>
      <c r="F52" s="68"/>
      <c r="G52" s="73"/>
      <c r="H52" s="67"/>
      <c r="I52" s="70"/>
      <c r="J52" s="48">
        <v>-5.91</v>
      </c>
      <c r="K52" s="48">
        <v>-5.91</v>
      </c>
      <c r="L52" s="48">
        <v>-5.91</v>
      </c>
      <c r="M52" s="48"/>
      <c r="O52" s="32"/>
      <c r="P52" s="32"/>
      <c r="Q52" s="32"/>
    </row>
    <row r="53" spans="1:17" ht="15" customHeight="1" thickBot="1" x14ac:dyDescent="0.4">
      <c r="A53" s="76">
        <v>25</v>
      </c>
      <c r="B53" s="77" t="s">
        <v>12</v>
      </c>
      <c r="C53" s="77" t="s">
        <v>34</v>
      </c>
      <c r="D53" s="77" t="s">
        <v>16</v>
      </c>
      <c r="E53" s="78">
        <v>45341</v>
      </c>
      <c r="F53" s="79">
        <f t="shared" ref="F53" si="69">J53+K53+L53</f>
        <v>-279.65000000000003</v>
      </c>
      <c r="G53" s="74">
        <f t="shared" ref="G53" si="70">F53/C$2</f>
        <v>-1.1186000000000001E-2</v>
      </c>
      <c r="H53" s="80">
        <f>H51+F53</f>
        <v>23364.739999999994</v>
      </c>
      <c r="I53" s="69">
        <f t="shared" ref="I53" si="71">(H53/C$2)-1</f>
        <v>-6.5410400000000202E-2</v>
      </c>
      <c r="J53" s="47">
        <v>-9.39</v>
      </c>
      <c r="K53" s="47">
        <v>-21.02</v>
      </c>
      <c r="L53" s="47">
        <v>-249.24</v>
      </c>
      <c r="M53" s="47"/>
      <c r="O53" s="32"/>
      <c r="P53" s="32"/>
      <c r="Q53" s="32"/>
    </row>
    <row r="54" spans="1:17" ht="15" hidden="1" customHeight="1" thickBot="1" x14ac:dyDescent="0.4">
      <c r="A54" s="68"/>
      <c r="B54" s="61"/>
      <c r="C54" s="61"/>
      <c r="D54" s="61"/>
      <c r="E54" s="64"/>
      <c r="F54" s="68"/>
      <c r="G54" s="73"/>
      <c r="H54" s="67"/>
      <c r="I54" s="70"/>
      <c r="J54" s="48">
        <v>-5.91</v>
      </c>
      <c r="K54" s="48">
        <v>-5.91</v>
      </c>
      <c r="L54" s="48">
        <v>-5.91</v>
      </c>
      <c r="M54" s="48"/>
      <c r="O54" s="32"/>
      <c r="P54" s="32"/>
      <c r="Q54" s="32"/>
    </row>
    <row r="55" spans="1:17" ht="15" customHeight="1" thickBot="1" x14ac:dyDescent="0.4">
      <c r="A55" s="76">
        <v>26</v>
      </c>
      <c r="B55" s="77" t="s">
        <v>12</v>
      </c>
      <c r="C55" s="77" t="s">
        <v>34</v>
      </c>
      <c r="D55" s="77" t="s">
        <v>17</v>
      </c>
      <c r="E55" s="78">
        <v>45342</v>
      </c>
      <c r="F55" s="79">
        <f t="shared" ref="F55" si="72">J55+K55+L55</f>
        <v>-256.11</v>
      </c>
      <c r="G55" s="74">
        <f t="shared" ref="G55" si="73">F55/C$2</f>
        <v>-1.0244400000000001E-2</v>
      </c>
      <c r="H55" s="80">
        <f>H53+F55</f>
        <v>23108.629999999994</v>
      </c>
      <c r="I55" s="69">
        <f t="shared" ref="I55" si="74">(H55/C$2)-1</f>
        <v>-7.5654800000000244E-2</v>
      </c>
      <c r="J55" s="47">
        <v>-8.11</v>
      </c>
      <c r="K55" s="47">
        <v>0</v>
      </c>
      <c r="L55" s="47">
        <v>-248</v>
      </c>
      <c r="M55" s="47"/>
      <c r="O55" s="32"/>
      <c r="P55" s="32"/>
      <c r="Q55" s="32"/>
    </row>
    <row r="56" spans="1:17" ht="15" hidden="1" customHeight="1" thickBot="1" x14ac:dyDescent="0.4">
      <c r="A56" s="68"/>
      <c r="B56" s="61"/>
      <c r="C56" s="61"/>
      <c r="D56" s="61"/>
      <c r="E56" s="64"/>
      <c r="F56" s="68"/>
      <c r="G56" s="73"/>
      <c r="H56" s="67"/>
      <c r="I56" s="70"/>
      <c r="J56" s="48">
        <v>-5.91</v>
      </c>
      <c r="K56" s="48">
        <v>-5.91</v>
      </c>
      <c r="L56" s="48">
        <v>-5.91</v>
      </c>
      <c r="M56" s="48"/>
      <c r="O56" s="32"/>
      <c r="P56" s="32"/>
      <c r="Q56" s="32"/>
    </row>
    <row r="57" spans="1:17" ht="15" customHeight="1" x14ac:dyDescent="0.35">
      <c r="A57" s="76">
        <v>27</v>
      </c>
      <c r="B57" s="77" t="s">
        <v>12</v>
      </c>
      <c r="C57" s="77" t="s">
        <v>34</v>
      </c>
      <c r="D57" s="77" t="s">
        <v>13</v>
      </c>
      <c r="E57" s="78">
        <v>45344</v>
      </c>
      <c r="F57" s="79">
        <f t="shared" ref="F57" si="75">J57+K57+L57</f>
        <v>-19.97</v>
      </c>
      <c r="G57" s="74">
        <f t="shared" ref="G57" si="76">F57/C$2</f>
        <v>-7.987999999999999E-4</v>
      </c>
      <c r="H57" s="80">
        <f>H55+F57</f>
        <v>23088.659999999993</v>
      </c>
      <c r="I57" s="69">
        <f t="shared" ref="I57" si="77">(H57/C$2)-1</f>
        <v>-7.6453600000000344E-2</v>
      </c>
      <c r="J57" s="47">
        <v>-6.18</v>
      </c>
      <c r="K57" s="47">
        <v>-13.79</v>
      </c>
      <c r="L57" s="47">
        <v>0</v>
      </c>
      <c r="M57" s="47"/>
      <c r="O57" s="32"/>
      <c r="P57" s="32"/>
      <c r="Q57" s="32"/>
    </row>
    <row r="58" spans="1:17" ht="15" hidden="1" customHeight="1" thickBot="1" x14ac:dyDescent="0.4">
      <c r="A58" s="68"/>
      <c r="B58" s="61"/>
      <c r="C58" s="61"/>
      <c r="D58" s="61"/>
      <c r="E58" s="64"/>
      <c r="F58" s="68"/>
      <c r="G58" s="73"/>
      <c r="H58" s="67"/>
      <c r="I58" s="70"/>
      <c r="J58" s="48">
        <v>-5.91</v>
      </c>
      <c r="K58" s="48">
        <v>-5.91</v>
      </c>
      <c r="L58" s="48">
        <v>-5.91</v>
      </c>
      <c r="M58" s="48"/>
      <c r="O58" s="32"/>
      <c r="P58" s="32"/>
      <c r="Q58" s="32"/>
    </row>
    <row r="59" spans="1:17" ht="15" hidden="1" thickBot="1" x14ac:dyDescent="0.4">
      <c r="A59" s="60">
        <v>28</v>
      </c>
      <c r="B59" s="62" t="s">
        <v>14</v>
      </c>
      <c r="C59" s="62" t="s">
        <v>33</v>
      </c>
      <c r="D59" s="62" t="s">
        <v>15</v>
      </c>
      <c r="E59" s="63">
        <v>45345</v>
      </c>
      <c r="F59" s="65">
        <f t="shared" ref="F59" si="78">J59+K59+L59</f>
        <v>-270.64999999999998</v>
      </c>
      <c r="G59" s="72">
        <f t="shared" ref="G59" si="79">F59/C$2</f>
        <v>-1.0825999999999999E-2</v>
      </c>
      <c r="H59" s="66">
        <f>H57+F59</f>
        <v>22818.009999999991</v>
      </c>
      <c r="I59" s="71">
        <f t="shared" ref="I59" si="80">(H59/C$2)-1</f>
        <v>-8.7279600000000346E-2</v>
      </c>
      <c r="J59" s="59">
        <v>-20.509999999999998</v>
      </c>
      <c r="K59" s="59">
        <v>0</v>
      </c>
      <c r="L59" s="47">
        <v>-250.14</v>
      </c>
      <c r="M59" s="59"/>
      <c r="O59" s="32"/>
      <c r="P59" s="32"/>
      <c r="Q59" s="32"/>
    </row>
    <row r="60" spans="1:17" ht="15" hidden="1" customHeight="1" thickBot="1" x14ac:dyDescent="0.4">
      <c r="A60" s="68"/>
      <c r="B60" s="61"/>
      <c r="C60" s="61"/>
      <c r="D60" s="61"/>
      <c r="E60" s="64"/>
      <c r="F60" s="68"/>
      <c r="G60" s="73"/>
      <c r="H60" s="67"/>
      <c r="I60" s="70"/>
      <c r="J60" s="48">
        <v>-5.91</v>
      </c>
      <c r="K60" s="48">
        <v>-5.91</v>
      </c>
      <c r="L60" s="48">
        <v>-5.91</v>
      </c>
      <c r="M60" s="48"/>
      <c r="O60" s="32"/>
      <c r="P60" s="32"/>
      <c r="Q60" s="32"/>
    </row>
    <row r="61" spans="1:17" ht="15" hidden="1" thickBot="1" x14ac:dyDescent="0.4">
      <c r="A61" s="60">
        <v>29</v>
      </c>
      <c r="B61" s="62" t="s">
        <v>14</v>
      </c>
      <c r="C61" s="62" t="s">
        <v>33</v>
      </c>
      <c r="D61" s="62" t="s">
        <v>16</v>
      </c>
      <c r="E61" s="63">
        <v>45348</v>
      </c>
      <c r="F61" s="65">
        <f t="shared" ref="F61" si="81">J61+K61+L61</f>
        <v>481.44</v>
      </c>
      <c r="G61" s="72">
        <f t="shared" ref="G61" si="82">F61/C$2</f>
        <v>1.92576E-2</v>
      </c>
      <c r="H61" s="66">
        <f>H59+F61</f>
        <v>23299.44999999999</v>
      </c>
      <c r="I61" s="71">
        <f t="shared" ref="I61" si="83">(H61/C$2)-1</f>
        <v>-6.802200000000036E-2</v>
      </c>
      <c r="J61" s="59">
        <v>-22</v>
      </c>
      <c r="K61" s="59">
        <v>0</v>
      </c>
      <c r="L61" s="47">
        <v>503.44</v>
      </c>
      <c r="M61" s="59"/>
      <c r="O61" s="32"/>
      <c r="P61" s="32"/>
      <c r="Q61" s="32"/>
    </row>
    <row r="62" spans="1:17" ht="15" hidden="1" customHeight="1" thickBot="1" x14ac:dyDescent="0.4">
      <c r="A62" s="68"/>
      <c r="B62" s="61"/>
      <c r="C62" s="61"/>
      <c r="D62" s="61"/>
      <c r="E62" s="64"/>
      <c r="F62" s="68"/>
      <c r="G62" s="73"/>
      <c r="H62" s="67"/>
      <c r="I62" s="70"/>
      <c r="J62" s="48">
        <v>-5.91</v>
      </c>
      <c r="K62" s="48">
        <v>-5.91</v>
      </c>
      <c r="L62" s="48">
        <v>-5.91</v>
      </c>
      <c r="M62" s="48"/>
      <c r="O62" s="32"/>
      <c r="P62" s="32"/>
      <c r="Q62" s="32"/>
    </row>
    <row r="63" spans="1:17" ht="15" hidden="1" thickBot="1" x14ac:dyDescent="0.4">
      <c r="A63" s="60">
        <v>30</v>
      </c>
      <c r="B63" s="62" t="s">
        <v>14</v>
      </c>
      <c r="C63" s="62" t="s">
        <v>33</v>
      </c>
      <c r="D63" s="62" t="s">
        <v>17</v>
      </c>
      <c r="E63" s="63">
        <v>45349</v>
      </c>
      <c r="F63" s="65">
        <f t="shared" ref="F63" si="84">J63+K63+L63</f>
        <v>-18.72</v>
      </c>
      <c r="G63" s="72">
        <f t="shared" ref="G63" si="85">F63/C$2</f>
        <v>-7.4879999999999999E-4</v>
      </c>
      <c r="H63" s="66">
        <f>H61+F63</f>
        <v>23280.729999999989</v>
      </c>
      <c r="I63" s="71">
        <f t="shared" ref="I63" si="86">(H63/C$2)-1</f>
        <v>-6.8770800000000465E-2</v>
      </c>
      <c r="J63" s="59">
        <v>-18.72</v>
      </c>
      <c r="K63" s="59">
        <v>0</v>
      </c>
      <c r="L63" s="47">
        <v>0</v>
      </c>
      <c r="M63" s="59"/>
      <c r="O63" s="32"/>
      <c r="P63" s="32"/>
      <c r="Q63" s="32"/>
    </row>
    <row r="64" spans="1:17" ht="15" hidden="1" customHeight="1" thickBot="1" x14ac:dyDescent="0.4">
      <c r="A64" s="68"/>
      <c r="B64" s="61"/>
      <c r="C64" s="61"/>
      <c r="D64" s="61"/>
      <c r="E64" s="64"/>
      <c r="F64" s="68"/>
      <c r="G64" s="73"/>
      <c r="H64" s="67"/>
      <c r="I64" s="70"/>
      <c r="J64" s="48">
        <v>-5.91</v>
      </c>
      <c r="K64" s="48">
        <v>-5.91</v>
      </c>
      <c r="L64" s="48">
        <v>-5.91</v>
      </c>
      <c r="M64" s="48"/>
      <c r="O64" s="32"/>
      <c r="P64" s="32"/>
      <c r="Q64" s="32"/>
    </row>
    <row r="65" spans="1:17" ht="10.25" hidden="1" customHeight="1" thickBot="1" x14ac:dyDescent="0.4">
      <c r="A65" s="60">
        <v>31</v>
      </c>
      <c r="B65" s="62" t="s">
        <v>14</v>
      </c>
      <c r="C65" s="62" t="s">
        <v>33</v>
      </c>
      <c r="D65" s="62" t="s">
        <v>18</v>
      </c>
      <c r="E65" s="63">
        <v>45350</v>
      </c>
      <c r="F65" s="65">
        <f t="shared" ref="F65" si="87">J65+K65+L65</f>
        <v>469.65000000000003</v>
      </c>
      <c r="G65" s="72">
        <f t="shared" ref="G65" si="88">F65/C$2</f>
        <v>1.8786000000000001E-2</v>
      </c>
      <c r="H65" s="66">
        <f>H63+F65</f>
        <v>23750.37999999999</v>
      </c>
      <c r="I65" s="71">
        <f t="shared" ref="I65" si="89">(H65/C$2)-1</f>
        <v>-4.9984800000000384E-2</v>
      </c>
      <c r="J65" s="59">
        <v>-20.07</v>
      </c>
      <c r="K65" s="59">
        <v>0</v>
      </c>
      <c r="L65" s="47">
        <v>489.72</v>
      </c>
      <c r="M65" s="59"/>
      <c r="O65" s="32"/>
      <c r="P65" s="32"/>
      <c r="Q65" s="32"/>
    </row>
    <row r="66" spans="1:17" ht="10.25" hidden="1" customHeight="1" thickBot="1" x14ac:dyDescent="0.4">
      <c r="A66" s="61"/>
      <c r="B66" s="61"/>
      <c r="C66" s="61"/>
      <c r="D66" s="61"/>
      <c r="E66" s="64"/>
      <c r="F66" s="61"/>
      <c r="G66" s="75"/>
      <c r="H66" s="67"/>
      <c r="I66" s="70"/>
      <c r="J66" s="49">
        <v>-5.91</v>
      </c>
      <c r="K66" s="49">
        <v>-5.91</v>
      </c>
      <c r="L66" s="49">
        <v>-5.91</v>
      </c>
      <c r="M66" s="49"/>
      <c r="O66" s="32"/>
      <c r="P66" s="32"/>
      <c r="Q66" s="32"/>
    </row>
    <row r="67" spans="1:17" x14ac:dyDescent="0.35">
      <c r="A67" s="22"/>
      <c r="B67" s="22"/>
      <c r="C67" s="22"/>
      <c r="D67" s="22"/>
      <c r="E67" s="30"/>
      <c r="F67" s="22"/>
      <c r="G67" s="22"/>
      <c r="H67" s="31"/>
      <c r="I67" s="31"/>
      <c r="J67" s="33"/>
      <c r="K67" s="33"/>
      <c r="L67" s="33"/>
      <c r="M67" s="24"/>
    </row>
    <row r="68" spans="1:17" x14ac:dyDescent="0.35">
      <c r="A68" s="22"/>
      <c r="B68" s="22"/>
      <c r="C68" s="22"/>
      <c r="D68" s="22"/>
      <c r="E68" s="30"/>
      <c r="F68" s="22"/>
      <c r="G68" s="22"/>
      <c r="H68" s="31"/>
      <c r="I68" s="31"/>
      <c r="J68" s="33"/>
      <c r="K68" s="33"/>
      <c r="L68" s="33"/>
      <c r="M68" s="24"/>
    </row>
    <row r="69" spans="1:17" x14ac:dyDescent="0.35">
      <c r="A69" s="22"/>
      <c r="B69" s="22"/>
      <c r="C69" s="22"/>
      <c r="D69" s="22"/>
      <c r="E69" s="30"/>
      <c r="F69" s="22"/>
      <c r="G69" s="22"/>
      <c r="H69" s="31"/>
      <c r="I69" s="31"/>
      <c r="J69" s="33"/>
      <c r="K69" s="33"/>
      <c r="L69" s="33"/>
      <c r="M69" s="24"/>
    </row>
    <row r="70" spans="1:17" x14ac:dyDescent="0.35">
      <c r="A70" s="22"/>
      <c r="B70" s="22"/>
      <c r="C70" s="23"/>
      <c r="D70" s="24"/>
      <c r="E70" s="25"/>
      <c r="F70" s="26"/>
      <c r="G70" s="26"/>
      <c r="H70" s="26"/>
      <c r="I70" s="26"/>
      <c r="J70" s="27"/>
      <c r="K70" s="27"/>
      <c r="L70" s="26"/>
      <c r="M70" s="24"/>
    </row>
    <row r="71" spans="1:17" ht="15" thickBot="1" x14ac:dyDescent="0.4">
      <c r="D71" s="15"/>
      <c r="M71" s="15"/>
    </row>
    <row r="72" spans="1:17" ht="15" thickBot="1" x14ac:dyDescent="0.4">
      <c r="A72" s="87" t="s">
        <v>19</v>
      </c>
      <c r="B72" s="88"/>
      <c r="C72" s="88"/>
      <c r="D72" s="88"/>
      <c r="E72" s="89"/>
      <c r="M72" s="15"/>
    </row>
    <row r="73" spans="1:17" ht="15" thickBot="1" x14ac:dyDescent="0.4">
      <c r="D73" s="15"/>
      <c r="M73" s="15"/>
    </row>
    <row r="74" spans="1:17" x14ac:dyDescent="0.35">
      <c r="A74" s="90" t="s">
        <v>20</v>
      </c>
      <c r="B74" s="91"/>
      <c r="C74" s="16">
        <f>G4</f>
        <v>-4.998480000000001E-2</v>
      </c>
      <c r="D74" s="15"/>
      <c r="M74" s="15"/>
    </row>
    <row r="75" spans="1:17" x14ac:dyDescent="0.35">
      <c r="A75" s="81" t="s">
        <v>21</v>
      </c>
      <c r="B75" s="82">
        <f>ABS((F6+F7+F8+F11+F14+F20+F21+F25+F26+F28)/(F5+F9+F10+F12+F13+F15+F16+F17+F18+F19+F22+F23+F24+F27+F29))</f>
        <v>0.36708349779324706</v>
      </c>
      <c r="C75" s="17">
        <f>ABS((G7+G25+G29+G39+G49+G61+G65)/(G5+G9+G11+G13+G15+G17+G19+G21+G23+G27+G31+G33+G35+G37+G41+G43+G45+G47+G51+G53+G55+G57+G59+G63))</f>
        <v>0.72717328891091559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7" x14ac:dyDescent="0.35">
      <c r="A76" s="81" t="s">
        <v>22</v>
      </c>
      <c r="B76" s="82">
        <f>B77+B78+B79</f>
        <v>25</v>
      </c>
      <c r="C76" s="19">
        <f>A65</f>
        <v>31</v>
      </c>
      <c r="D76" s="15"/>
      <c r="M76" s="15"/>
    </row>
    <row r="77" spans="1:17" x14ac:dyDescent="0.35">
      <c r="A77" s="81" t="s">
        <v>23</v>
      </c>
      <c r="B77" s="82">
        <v>9</v>
      </c>
      <c r="C77" s="19">
        <v>7</v>
      </c>
      <c r="D77" s="15"/>
      <c r="M77" s="15"/>
    </row>
    <row r="78" spans="1:17" x14ac:dyDescent="0.35">
      <c r="A78" s="81" t="s">
        <v>24</v>
      </c>
      <c r="B78" s="82">
        <v>9</v>
      </c>
      <c r="C78" s="19">
        <v>17</v>
      </c>
      <c r="D78" s="15"/>
      <c r="M78" s="15"/>
    </row>
    <row r="79" spans="1:17" x14ac:dyDescent="0.35">
      <c r="A79" s="81" t="s">
        <v>25</v>
      </c>
      <c r="B79" s="82">
        <v>7</v>
      </c>
      <c r="C79" s="19">
        <v>7</v>
      </c>
      <c r="D79" s="15"/>
      <c r="M79" s="15"/>
    </row>
    <row r="80" spans="1:17" x14ac:dyDescent="0.35">
      <c r="A80" s="81" t="s">
        <v>26</v>
      </c>
      <c r="B80" s="82">
        <f>B77/B76</f>
        <v>0.36</v>
      </c>
      <c r="C80" s="20">
        <f>C77/C76</f>
        <v>0.22580645161290322</v>
      </c>
      <c r="D80" s="15"/>
      <c r="M80" s="15"/>
    </row>
    <row r="81" spans="1:13" x14ac:dyDescent="0.35">
      <c r="A81" s="81" t="s">
        <v>27</v>
      </c>
      <c r="B81" s="82">
        <f>B78/B76</f>
        <v>0.36</v>
      </c>
      <c r="C81" s="20">
        <f>C78/C76</f>
        <v>0.54838709677419351</v>
      </c>
      <c r="D81" s="15"/>
      <c r="M81" s="15"/>
    </row>
    <row r="82" spans="1:13" x14ac:dyDescent="0.35">
      <c r="A82" s="81" t="s">
        <v>28</v>
      </c>
      <c r="B82" s="82">
        <f>B79/B76</f>
        <v>0.28000000000000003</v>
      </c>
      <c r="C82" s="20">
        <f>C79/C76</f>
        <v>0.22580645161290322</v>
      </c>
      <c r="D82" s="15"/>
      <c r="M82" s="15"/>
    </row>
    <row r="83" spans="1:13" x14ac:dyDescent="0.35">
      <c r="A83" s="81" t="s">
        <v>29</v>
      </c>
      <c r="B83" s="82">
        <v>3</v>
      </c>
      <c r="C83" s="19">
        <v>1</v>
      </c>
      <c r="D83" s="15"/>
      <c r="M83" s="15"/>
    </row>
    <row r="84" spans="1:13" x14ac:dyDescent="0.35">
      <c r="A84" s="81" t="s">
        <v>30</v>
      </c>
      <c r="B84" s="82">
        <v>3</v>
      </c>
      <c r="C84" s="19">
        <v>5</v>
      </c>
      <c r="D84" s="15"/>
      <c r="M84" s="15"/>
    </row>
    <row r="85" spans="1:13" x14ac:dyDescent="0.35">
      <c r="A85" s="81" t="s">
        <v>31</v>
      </c>
      <c r="B85" s="82">
        <v>1.8</v>
      </c>
      <c r="C85" s="19">
        <v>1</v>
      </c>
      <c r="D85" s="15"/>
      <c r="M85" s="15"/>
    </row>
    <row r="86" spans="1:13" ht="15" thickBot="1" x14ac:dyDescent="0.4">
      <c r="A86" s="95" t="s">
        <v>32</v>
      </c>
      <c r="B86" s="96">
        <v>1.5</v>
      </c>
      <c r="C86" s="21">
        <v>2.4300000000000002</v>
      </c>
      <c r="D86" s="15"/>
      <c r="M86" s="15"/>
    </row>
    <row r="87" spans="1:13" ht="15" thickBot="1" x14ac:dyDescent="0.4">
      <c r="D87" s="15"/>
      <c r="M87" s="15"/>
    </row>
    <row r="88" spans="1:13" ht="15" thickBot="1" x14ac:dyDescent="0.4">
      <c r="A88" s="92" t="s">
        <v>37</v>
      </c>
      <c r="B88" s="93"/>
      <c r="C88" s="94"/>
      <c r="D88" s="15"/>
      <c r="M88" s="15"/>
    </row>
    <row r="89" spans="1:13" ht="15" thickBot="1" x14ac:dyDescent="0.4">
      <c r="A89" s="50" t="s">
        <v>38</v>
      </c>
      <c r="B89" s="51"/>
      <c r="C89" s="52"/>
      <c r="D89" s="15"/>
      <c r="M89" s="15"/>
    </row>
    <row r="90" spans="1:13" x14ac:dyDescent="0.35">
      <c r="A90" s="83" t="s">
        <v>39</v>
      </c>
      <c r="B90" s="84"/>
      <c r="C90" s="40">
        <v>10</v>
      </c>
      <c r="D90" s="15"/>
      <c r="M90" s="15"/>
    </row>
    <row r="91" spans="1:13" x14ac:dyDescent="0.35">
      <c r="A91" s="53" t="s">
        <v>40</v>
      </c>
      <c r="B91" s="54"/>
      <c r="C91" s="41">
        <v>1</v>
      </c>
      <c r="D91" s="15"/>
      <c r="M91" s="15"/>
    </row>
    <row r="92" spans="1:13" x14ac:dyDescent="0.35">
      <c r="A92" s="53" t="s">
        <v>41</v>
      </c>
      <c r="B92" s="54"/>
      <c r="C92" s="42">
        <v>0.01</v>
      </c>
      <c r="D92" s="15"/>
      <c r="M92" s="15"/>
    </row>
    <row r="93" spans="1:13" x14ac:dyDescent="0.35">
      <c r="A93" s="55" t="s">
        <v>44</v>
      </c>
      <c r="B93" s="56"/>
      <c r="C93" s="42" t="s">
        <v>47</v>
      </c>
      <c r="D93" s="15"/>
      <c r="M93" s="15"/>
    </row>
    <row r="94" spans="1:13" ht="15" thickBot="1" x14ac:dyDescent="0.4">
      <c r="A94" s="57"/>
      <c r="B94" s="58"/>
      <c r="C94" s="43" t="s">
        <v>43</v>
      </c>
      <c r="D94" s="15"/>
      <c r="M94" s="15"/>
    </row>
    <row r="95" spans="1:13" ht="15" thickBot="1" x14ac:dyDescent="0.4">
      <c r="A95" s="38"/>
      <c r="B95" s="38"/>
      <c r="C95" s="39"/>
      <c r="D95" s="15"/>
      <c r="M95" s="15"/>
    </row>
    <row r="96" spans="1:13" ht="15" thickBot="1" x14ac:dyDescent="0.4">
      <c r="A96" s="50" t="s">
        <v>42</v>
      </c>
      <c r="B96" s="51"/>
      <c r="C96" s="52"/>
      <c r="D96" s="15"/>
      <c r="M96" s="15"/>
    </row>
    <row r="97" spans="1:13" x14ac:dyDescent="0.35">
      <c r="A97" s="83" t="s">
        <v>39</v>
      </c>
      <c r="B97" s="84"/>
      <c r="C97" s="40">
        <v>16</v>
      </c>
      <c r="D97" s="15"/>
      <c r="M97" s="15"/>
    </row>
    <row r="98" spans="1:13" x14ac:dyDescent="0.35">
      <c r="A98" s="53" t="s">
        <v>40</v>
      </c>
      <c r="B98" s="54"/>
      <c r="C98" s="41">
        <v>7</v>
      </c>
      <c r="D98" s="15"/>
      <c r="M98" s="15"/>
    </row>
    <row r="99" spans="1:13" x14ac:dyDescent="0.35">
      <c r="A99" s="53" t="s">
        <v>41</v>
      </c>
      <c r="B99" s="54"/>
      <c r="C99" s="45">
        <v>5.0000000000000001E-3</v>
      </c>
      <c r="D99" s="15"/>
      <c r="M99" s="15"/>
    </row>
    <row r="100" spans="1:13" x14ac:dyDescent="0.35">
      <c r="A100" s="97" t="s">
        <v>44</v>
      </c>
      <c r="B100" s="46"/>
      <c r="C100" s="42" t="s">
        <v>47</v>
      </c>
      <c r="D100" s="15"/>
      <c r="M100" s="15"/>
    </row>
    <row r="101" spans="1:13" ht="15" thickBot="1" x14ac:dyDescent="0.4">
      <c r="A101" s="98"/>
      <c r="B101" s="99"/>
      <c r="C101" s="44" t="s">
        <v>45</v>
      </c>
      <c r="D101" s="15"/>
      <c r="M101" s="15"/>
    </row>
    <row r="102" spans="1:13" x14ac:dyDescent="0.35">
      <c r="D102" s="15"/>
      <c r="M102" s="15"/>
    </row>
    <row r="103" spans="1:13" x14ac:dyDescent="0.35">
      <c r="D103" s="15"/>
      <c r="M103" s="15"/>
    </row>
    <row r="104" spans="1:13" x14ac:dyDescent="0.35">
      <c r="D104" s="15"/>
      <c r="M104" s="15"/>
    </row>
    <row r="105" spans="1:13" x14ac:dyDescent="0.35">
      <c r="D105" s="15"/>
      <c r="M105" s="15"/>
    </row>
    <row r="106" spans="1:13" x14ac:dyDescent="0.35">
      <c r="D106" s="15"/>
      <c r="M106" s="15"/>
    </row>
    <row r="107" spans="1:13" x14ac:dyDescent="0.35">
      <c r="D107" s="15"/>
      <c r="M107" s="15"/>
    </row>
    <row r="108" spans="1:13" x14ac:dyDescent="0.35">
      <c r="D108" s="15"/>
      <c r="M108" s="15"/>
    </row>
  </sheetData>
  <autoFilter ref="A4:M66">
    <filterColumn colId="1">
      <filters>
        <filter val="XAUUSD"/>
      </filters>
    </filterColumn>
  </autoFilter>
  <sortState ref="A5:K66">
    <sortCondition ref="E5:E66"/>
  </sortState>
  <mergeCells count="429">
    <mergeCell ref="A92:B92"/>
    <mergeCell ref="A90:B90"/>
    <mergeCell ref="A91:B91"/>
    <mergeCell ref="A97:B97"/>
    <mergeCell ref="A98:B98"/>
    <mergeCell ref="A1:L1"/>
    <mergeCell ref="A72:E72"/>
    <mergeCell ref="A74:B74"/>
    <mergeCell ref="A75:B75"/>
    <mergeCell ref="A76:B76"/>
    <mergeCell ref="C5:C6"/>
    <mergeCell ref="D5:D6"/>
    <mergeCell ref="E5:E6"/>
    <mergeCell ref="A88:C88"/>
    <mergeCell ref="A83:B83"/>
    <mergeCell ref="A84:B84"/>
    <mergeCell ref="A85:B85"/>
    <mergeCell ref="A86:B86"/>
    <mergeCell ref="A5:A6"/>
    <mergeCell ref="B5:B6"/>
    <mergeCell ref="A9:A10"/>
    <mergeCell ref="B9:B10"/>
    <mergeCell ref="A11:A12"/>
    <mergeCell ref="A77:B77"/>
    <mergeCell ref="A82:B82"/>
    <mergeCell ref="F5:F6"/>
    <mergeCell ref="H5:H6"/>
    <mergeCell ref="A7:A8"/>
    <mergeCell ref="B7:B8"/>
    <mergeCell ref="C7:C8"/>
    <mergeCell ref="D7:D8"/>
    <mergeCell ref="E7:E8"/>
    <mergeCell ref="F7:F8"/>
    <mergeCell ref="H7:H8"/>
    <mergeCell ref="C11:C12"/>
    <mergeCell ref="D11:D12"/>
    <mergeCell ref="E11:E12"/>
    <mergeCell ref="F11:F12"/>
    <mergeCell ref="H11:H12"/>
    <mergeCell ref="C9:C10"/>
    <mergeCell ref="D9:D10"/>
    <mergeCell ref="E9:E10"/>
    <mergeCell ref="F9:F10"/>
    <mergeCell ref="H9:H10"/>
    <mergeCell ref="A13:A14"/>
    <mergeCell ref="B13:B14"/>
    <mergeCell ref="C13:C14"/>
    <mergeCell ref="D13:D14"/>
    <mergeCell ref="E13:E14"/>
    <mergeCell ref="A78:B78"/>
    <mergeCell ref="A79:B79"/>
    <mergeCell ref="A80:B80"/>
    <mergeCell ref="A81:B81"/>
    <mergeCell ref="B11:B12"/>
    <mergeCell ref="F17:F18"/>
    <mergeCell ref="H17:H18"/>
    <mergeCell ref="A19:A20"/>
    <mergeCell ref="B19:B20"/>
    <mergeCell ref="C19:C20"/>
    <mergeCell ref="D19:D20"/>
    <mergeCell ref="E19:E20"/>
    <mergeCell ref="F19:F20"/>
    <mergeCell ref="H19:H20"/>
    <mergeCell ref="A17:A18"/>
    <mergeCell ref="B17:B18"/>
    <mergeCell ref="C17:C18"/>
    <mergeCell ref="D17:D18"/>
    <mergeCell ref="E17:E18"/>
    <mergeCell ref="F13:F14"/>
    <mergeCell ref="H13:H14"/>
    <mergeCell ref="A15:A16"/>
    <mergeCell ref="B15:B16"/>
    <mergeCell ref="C15:C16"/>
    <mergeCell ref="D15:D16"/>
    <mergeCell ref="E15:E16"/>
    <mergeCell ref="F15:F16"/>
    <mergeCell ref="H15:H16"/>
    <mergeCell ref="F21:F22"/>
    <mergeCell ref="H21:H22"/>
    <mergeCell ref="A23:A24"/>
    <mergeCell ref="B23:B24"/>
    <mergeCell ref="C23:C24"/>
    <mergeCell ref="D23:D24"/>
    <mergeCell ref="E23:E24"/>
    <mergeCell ref="F23:F24"/>
    <mergeCell ref="H23:H24"/>
    <mergeCell ref="E21:E22"/>
    <mergeCell ref="A21:A22"/>
    <mergeCell ref="B21:B22"/>
    <mergeCell ref="C21:C22"/>
    <mergeCell ref="D21:D22"/>
    <mergeCell ref="F25:F26"/>
    <mergeCell ref="H25:H26"/>
    <mergeCell ref="A27:A28"/>
    <mergeCell ref="B27:B28"/>
    <mergeCell ref="C27:C28"/>
    <mergeCell ref="D27:D28"/>
    <mergeCell ref="E27:E28"/>
    <mergeCell ref="F27:F28"/>
    <mergeCell ref="H27:H28"/>
    <mergeCell ref="A25:A26"/>
    <mergeCell ref="B25:B26"/>
    <mergeCell ref="C25:C26"/>
    <mergeCell ref="D25:D26"/>
    <mergeCell ref="E25:E26"/>
    <mergeCell ref="F29:F30"/>
    <mergeCell ref="H29:H30"/>
    <mergeCell ref="A31:A32"/>
    <mergeCell ref="B31:B32"/>
    <mergeCell ref="C31:C32"/>
    <mergeCell ref="D31:D32"/>
    <mergeCell ref="E31:E32"/>
    <mergeCell ref="F31:F32"/>
    <mergeCell ref="H31:H32"/>
    <mergeCell ref="A29:A30"/>
    <mergeCell ref="B29:B30"/>
    <mergeCell ref="C29:C30"/>
    <mergeCell ref="D29:D30"/>
    <mergeCell ref="E29:E30"/>
    <mergeCell ref="G31:G32"/>
    <mergeCell ref="F33:F34"/>
    <mergeCell ref="H33:H34"/>
    <mergeCell ref="A35:A36"/>
    <mergeCell ref="B35:B36"/>
    <mergeCell ref="C35:C36"/>
    <mergeCell ref="D35:D36"/>
    <mergeCell ref="E35:E36"/>
    <mergeCell ref="F35:F36"/>
    <mergeCell ref="H35:H36"/>
    <mergeCell ref="A33:A34"/>
    <mergeCell ref="B33:B34"/>
    <mergeCell ref="C33:C34"/>
    <mergeCell ref="D33:D34"/>
    <mergeCell ref="E33:E34"/>
    <mergeCell ref="G33:G34"/>
    <mergeCell ref="G35:G36"/>
    <mergeCell ref="F37:F38"/>
    <mergeCell ref="H37:H38"/>
    <mergeCell ref="A39:A40"/>
    <mergeCell ref="B39:B40"/>
    <mergeCell ref="C39:C40"/>
    <mergeCell ref="D39:D40"/>
    <mergeCell ref="E39:E40"/>
    <mergeCell ref="F39:F40"/>
    <mergeCell ref="H39:H40"/>
    <mergeCell ref="A37:A38"/>
    <mergeCell ref="B37:B38"/>
    <mergeCell ref="C37:C38"/>
    <mergeCell ref="D37:D38"/>
    <mergeCell ref="E37:E38"/>
    <mergeCell ref="G37:G38"/>
    <mergeCell ref="G39:G40"/>
    <mergeCell ref="H41:H42"/>
    <mergeCell ref="A43:A44"/>
    <mergeCell ref="B43:B44"/>
    <mergeCell ref="C43:C44"/>
    <mergeCell ref="D43:D44"/>
    <mergeCell ref="E43:E44"/>
    <mergeCell ref="F43:F44"/>
    <mergeCell ref="H43:H44"/>
    <mergeCell ref="G41:G42"/>
    <mergeCell ref="G43:G44"/>
    <mergeCell ref="A41:A42"/>
    <mergeCell ref="B41:B42"/>
    <mergeCell ref="C41:C42"/>
    <mergeCell ref="D41:D42"/>
    <mergeCell ref="E41:E42"/>
    <mergeCell ref="F41:F42"/>
    <mergeCell ref="H45:H46"/>
    <mergeCell ref="A47:A48"/>
    <mergeCell ref="B47:B48"/>
    <mergeCell ref="C47:C48"/>
    <mergeCell ref="D47:D48"/>
    <mergeCell ref="E47:E48"/>
    <mergeCell ref="F47:F48"/>
    <mergeCell ref="H47:H48"/>
    <mergeCell ref="G45:G46"/>
    <mergeCell ref="G47:G48"/>
    <mergeCell ref="A45:A46"/>
    <mergeCell ref="B45:B46"/>
    <mergeCell ref="C45:C46"/>
    <mergeCell ref="D45:D46"/>
    <mergeCell ref="E45:E46"/>
    <mergeCell ref="F45:F46"/>
    <mergeCell ref="H49:H50"/>
    <mergeCell ref="A51:A52"/>
    <mergeCell ref="B51:B52"/>
    <mergeCell ref="C51:C52"/>
    <mergeCell ref="D51:D52"/>
    <mergeCell ref="E51:E52"/>
    <mergeCell ref="F51:F52"/>
    <mergeCell ref="H51:H52"/>
    <mergeCell ref="G49:G50"/>
    <mergeCell ref="G51:G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H55:H56"/>
    <mergeCell ref="G53:G54"/>
    <mergeCell ref="G55:G56"/>
    <mergeCell ref="A53:A54"/>
    <mergeCell ref="B53:B54"/>
    <mergeCell ref="C53:C54"/>
    <mergeCell ref="D53:D54"/>
    <mergeCell ref="E53:E54"/>
    <mergeCell ref="F53:F54"/>
    <mergeCell ref="H53:H54"/>
    <mergeCell ref="G57:G58"/>
    <mergeCell ref="G59:G60"/>
    <mergeCell ref="A57:A58"/>
    <mergeCell ref="B57:B58"/>
    <mergeCell ref="C57:C58"/>
    <mergeCell ref="D57:D58"/>
    <mergeCell ref="E57:E58"/>
    <mergeCell ref="F57:F58"/>
    <mergeCell ref="H57:H58"/>
    <mergeCell ref="G65:G66"/>
    <mergeCell ref="H65:H66"/>
    <mergeCell ref="A59:A60"/>
    <mergeCell ref="B59:B60"/>
    <mergeCell ref="C59:C60"/>
    <mergeCell ref="D59:D60"/>
    <mergeCell ref="E59:E60"/>
    <mergeCell ref="F59:F60"/>
    <mergeCell ref="H59:H60"/>
    <mergeCell ref="H63:H64"/>
    <mergeCell ref="G61:G62"/>
    <mergeCell ref="G63:G64"/>
    <mergeCell ref="A61:A62"/>
    <mergeCell ref="B61:B62"/>
    <mergeCell ref="C61:C62"/>
    <mergeCell ref="D61:D62"/>
    <mergeCell ref="E61:E62"/>
    <mergeCell ref="F61:F62"/>
    <mergeCell ref="K9:K10"/>
    <mergeCell ref="M9:M10"/>
    <mergeCell ref="J11:J12"/>
    <mergeCell ref="K11:K12"/>
    <mergeCell ref="L11:L12"/>
    <mergeCell ref="M11:M12"/>
    <mergeCell ref="J5:J6"/>
    <mergeCell ref="K5:K6"/>
    <mergeCell ref="L5:L6"/>
    <mergeCell ref="M5:M6"/>
    <mergeCell ref="J7:J8"/>
    <mergeCell ref="K7:K8"/>
    <mergeCell ref="L7:L8"/>
    <mergeCell ref="M7:M8"/>
    <mergeCell ref="J9:J10"/>
    <mergeCell ref="J17:J18"/>
    <mergeCell ref="K17:K18"/>
    <mergeCell ref="M17:M18"/>
    <mergeCell ref="J19:J20"/>
    <mergeCell ref="K19:K20"/>
    <mergeCell ref="M19:M20"/>
    <mergeCell ref="J13:J14"/>
    <mergeCell ref="K13:K14"/>
    <mergeCell ref="M13:M14"/>
    <mergeCell ref="J15:J16"/>
    <mergeCell ref="K15:K16"/>
    <mergeCell ref="M15:M16"/>
    <mergeCell ref="J25:J26"/>
    <mergeCell ref="K25:K26"/>
    <mergeCell ref="M25:M26"/>
    <mergeCell ref="J27:J28"/>
    <mergeCell ref="K27:K28"/>
    <mergeCell ref="M27:M28"/>
    <mergeCell ref="J21:J22"/>
    <mergeCell ref="K21:K22"/>
    <mergeCell ref="M21:M22"/>
    <mergeCell ref="J23:J24"/>
    <mergeCell ref="K23:K24"/>
    <mergeCell ref="M23:M24"/>
    <mergeCell ref="J33:J34"/>
    <mergeCell ref="K33:K34"/>
    <mergeCell ref="L33:L34"/>
    <mergeCell ref="M33:M34"/>
    <mergeCell ref="J35:J36"/>
    <mergeCell ref="K35:K36"/>
    <mergeCell ref="L35:L36"/>
    <mergeCell ref="M35:M36"/>
    <mergeCell ref="J29:J30"/>
    <mergeCell ref="K29:K30"/>
    <mergeCell ref="L29:L30"/>
    <mergeCell ref="M29:M30"/>
    <mergeCell ref="J31:J32"/>
    <mergeCell ref="K31:K32"/>
    <mergeCell ref="M31:M32"/>
    <mergeCell ref="L31:L32"/>
    <mergeCell ref="J41:J42"/>
    <mergeCell ref="K41:K42"/>
    <mergeCell ref="L41:L42"/>
    <mergeCell ref="M41:M42"/>
    <mergeCell ref="J43:J44"/>
    <mergeCell ref="K43:K44"/>
    <mergeCell ref="L43:L44"/>
    <mergeCell ref="M43:M44"/>
    <mergeCell ref="J37:J38"/>
    <mergeCell ref="K37:K38"/>
    <mergeCell ref="L37:L38"/>
    <mergeCell ref="M37:M38"/>
    <mergeCell ref="J39:J40"/>
    <mergeCell ref="K39:K40"/>
    <mergeCell ref="M39:M40"/>
    <mergeCell ref="L39:L40"/>
    <mergeCell ref="M55:M56"/>
    <mergeCell ref="J49:J50"/>
    <mergeCell ref="K49:K50"/>
    <mergeCell ref="M49:M50"/>
    <mergeCell ref="J51:J52"/>
    <mergeCell ref="K51:K52"/>
    <mergeCell ref="M51:M52"/>
    <mergeCell ref="J45:J46"/>
    <mergeCell ref="K45:K46"/>
    <mergeCell ref="M45:M46"/>
    <mergeCell ref="J47:J48"/>
    <mergeCell ref="K47:K48"/>
    <mergeCell ref="M47:M48"/>
    <mergeCell ref="L45:L46"/>
    <mergeCell ref="L47:L48"/>
    <mergeCell ref="L49:L50"/>
    <mergeCell ref="L51:L52"/>
    <mergeCell ref="L53:L54"/>
    <mergeCell ref="L55:L56"/>
    <mergeCell ref="M65:M66"/>
    <mergeCell ref="G5:G6"/>
    <mergeCell ref="G7:G8"/>
    <mergeCell ref="G9:G10"/>
    <mergeCell ref="G11:G12"/>
    <mergeCell ref="G13:G14"/>
    <mergeCell ref="G15:G16"/>
    <mergeCell ref="J61:J62"/>
    <mergeCell ref="K61:K62"/>
    <mergeCell ref="M61:M62"/>
    <mergeCell ref="J63:J64"/>
    <mergeCell ref="K63:K64"/>
    <mergeCell ref="M63:M64"/>
    <mergeCell ref="J57:J58"/>
    <mergeCell ref="K57:K58"/>
    <mergeCell ref="M57:M58"/>
    <mergeCell ref="J59:J60"/>
    <mergeCell ref="K59:K60"/>
    <mergeCell ref="M59:M60"/>
    <mergeCell ref="J53:J54"/>
    <mergeCell ref="K53:K54"/>
    <mergeCell ref="M53:M54"/>
    <mergeCell ref="J55:J56"/>
    <mergeCell ref="K55:K56"/>
    <mergeCell ref="I5:I6"/>
    <mergeCell ref="I7:I8"/>
    <mergeCell ref="I9:I10"/>
    <mergeCell ref="I11:I12"/>
    <mergeCell ref="I13:I14"/>
    <mergeCell ref="I15:I16"/>
    <mergeCell ref="I17:I18"/>
    <mergeCell ref="I19:I20"/>
    <mergeCell ref="G29:G30"/>
    <mergeCell ref="G17:G18"/>
    <mergeCell ref="G19:G20"/>
    <mergeCell ref="G21:G22"/>
    <mergeCell ref="G23:G24"/>
    <mergeCell ref="G25:G26"/>
    <mergeCell ref="G27:G28"/>
    <mergeCell ref="I33:I34"/>
    <mergeCell ref="I35:I36"/>
    <mergeCell ref="I37:I38"/>
    <mergeCell ref="I39:I40"/>
    <mergeCell ref="I41:I42"/>
    <mergeCell ref="I43:I44"/>
    <mergeCell ref="I21:I22"/>
    <mergeCell ref="I23:I24"/>
    <mergeCell ref="I25:I26"/>
    <mergeCell ref="I27:I28"/>
    <mergeCell ref="I29:I30"/>
    <mergeCell ref="I31:I32"/>
    <mergeCell ref="I57:I58"/>
    <mergeCell ref="I59:I60"/>
    <mergeCell ref="I61:I62"/>
    <mergeCell ref="I63:I64"/>
    <mergeCell ref="I65:I66"/>
    <mergeCell ref="I45:I46"/>
    <mergeCell ref="I47:I48"/>
    <mergeCell ref="I49:I50"/>
    <mergeCell ref="I51:I52"/>
    <mergeCell ref="I53:I54"/>
    <mergeCell ref="I55:I56"/>
    <mergeCell ref="L57:L58"/>
    <mergeCell ref="L9:L10"/>
    <mergeCell ref="L13:L14"/>
    <mergeCell ref="L15:L16"/>
    <mergeCell ref="L17:L18"/>
    <mergeCell ref="L19:L20"/>
    <mergeCell ref="L21:L22"/>
    <mergeCell ref="L23:L24"/>
    <mergeCell ref="L25:L26"/>
    <mergeCell ref="L27:L28"/>
    <mergeCell ref="A100:B101"/>
    <mergeCell ref="L59:L60"/>
    <mergeCell ref="L61:L62"/>
    <mergeCell ref="L63:L64"/>
    <mergeCell ref="L65:L66"/>
    <mergeCell ref="A89:C89"/>
    <mergeCell ref="A96:C96"/>
    <mergeCell ref="A99:B99"/>
    <mergeCell ref="A93:B94"/>
    <mergeCell ref="J65:J66"/>
    <mergeCell ref="K65:K66"/>
    <mergeCell ref="A65:A66"/>
    <mergeCell ref="B65:B66"/>
    <mergeCell ref="C65:C66"/>
    <mergeCell ref="D65:D66"/>
    <mergeCell ref="E65:E66"/>
    <mergeCell ref="F65:F66"/>
    <mergeCell ref="H61:H62"/>
    <mergeCell ref="A63:A64"/>
    <mergeCell ref="B63:B64"/>
    <mergeCell ref="C63:C64"/>
    <mergeCell ref="D63:D64"/>
    <mergeCell ref="E63:E64"/>
    <mergeCell ref="F63:F6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FERNANDEZ</dc:creator>
  <cp:lastModifiedBy>KAREN EMILIA</cp:lastModifiedBy>
  <dcterms:created xsi:type="dcterms:W3CDTF">2025-02-03T22:57:20Z</dcterms:created>
  <dcterms:modified xsi:type="dcterms:W3CDTF">2025-03-03T15:24:32Z</dcterms:modified>
</cp:coreProperties>
</file>