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116" windowHeight="9552"/>
  </bookViews>
  <sheets>
    <sheet name="FEBRERO 2025" sheetId="1" r:id="rId1"/>
  </sheets>
  <definedNames>
    <definedName name="_xlnm._FilterDatabase" localSheetId="0" hidden="1">'FEBRERO 2025'!$A$4:$L$15</definedName>
  </definedNames>
  <calcPr calcId="145621"/>
</workbook>
</file>

<file path=xl/calcChain.xml><?xml version="1.0" encoding="utf-8"?>
<calcChain xmlns="http://schemas.openxmlformats.org/spreadsheetml/2006/main">
  <c r="C21" i="1" l="1"/>
  <c r="G8" i="1"/>
  <c r="G9" i="1"/>
  <c r="G10" i="1"/>
  <c r="G11" i="1"/>
  <c r="G12" i="1"/>
  <c r="G13" i="1"/>
  <c r="G14" i="1"/>
  <c r="G15" i="1"/>
  <c r="C27" i="1" l="1"/>
  <c r="B21" i="1"/>
  <c r="B27" i="1" s="1"/>
  <c r="J4" i="1"/>
  <c r="G7" i="1"/>
  <c r="G6" i="1"/>
  <c r="K4" i="1"/>
  <c r="I4" i="1"/>
  <c r="C20" i="1" l="1"/>
  <c r="C25" i="1"/>
  <c r="C26" i="1"/>
  <c r="B25" i="1"/>
  <c r="B26" i="1"/>
  <c r="G5" i="1"/>
  <c r="H5" i="1" s="1"/>
  <c r="G4" i="1" l="1"/>
  <c r="C19" i="1" s="1"/>
  <c r="B20" i="1"/>
  <c r="H6" i="1"/>
  <c r="H7" i="1" s="1"/>
  <c r="H8" i="1" s="1"/>
  <c r="H9" i="1" s="1"/>
  <c r="H10" i="1" s="1"/>
  <c r="H11" i="1" s="1"/>
  <c r="H12" i="1" s="1"/>
  <c r="H13" i="1" s="1"/>
  <c r="H14" i="1" s="1"/>
  <c r="H15" i="1" s="1"/>
</calcChain>
</file>

<file path=xl/comments1.xml><?xml version="1.0" encoding="utf-8"?>
<comments xmlns="http://schemas.openxmlformats.org/spreadsheetml/2006/main">
  <authors>
    <author>VICTOR FERNANDEZ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GANANCIAS DIVIDIDO PARA LAS PERDIDAS EN VALOR ABSOLUTO. SI ES QUE ESTE VALOR ES MAYOR A 1 EL SISTEMA SALIO RENTABLE ESTE MES</t>
        </r>
      </text>
    </comment>
  </commentList>
</comments>
</file>

<file path=xl/sharedStrings.xml><?xml version="1.0" encoding="utf-8"?>
<sst xmlns="http://schemas.openxmlformats.org/spreadsheetml/2006/main" count="73" uniqueCount="49">
  <si>
    <t>CAPITAL INICIAL</t>
  </si>
  <si>
    <t>SWAP</t>
  </si>
  <si>
    <t>COMISION</t>
  </si>
  <si>
    <t>NRO TRADES</t>
  </si>
  <si>
    <t>DIVISA/ACTIVO</t>
  </si>
  <si>
    <t>ESTRATEGIA</t>
  </si>
  <si>
    <t>FECHA</t>
  </si>
  <si>
    <t>DURACIÓN</t>
  </si>
  <si>
    <t>%G/P</t>
  </si>
  <si>
    <t>COMENTARIOS</t>
  </si>
  <si>
    <t>XAUUSD</t>
  </si>
  <si>
    <t>ÉLITE-GOLD-INTRADAY</t>
  </si>
  <si>
    <t>EURUSD</t>
  </si>
  <si>
    <t>ÉLITE-EURUSD-INTRADAY</t>
  </si>
  <si>
    <t>30min</t>
  </si>
  <si>
    <t>DIA/SEMANA</t>
  </si>
  <si>
    <t>JUEVES</t>
  </si>
  <si>
    <t>VIERNES</t>
  </si>
  <si>
    <t>LUNES</t>
  </si>
  <si>
    <t>MARTES</t>
  </si>
  <si>
    <t>MIERCOLES</t>
  </si>
  <si>
    <t>%G/P TOTAL</t>
  </si>
  <si>
    <t>RECORRIO SL A BE</t>
  </si>
  <si>
    <t>EL MES DE ENERO EL SISTEMA REPORTO LOS SIGUIENTES DATOS ESTADÍSTICOS</t>
  </si>
  <si>
    <t>%BENEFICIO</t>
  </si>
  <si>
    <t>PROFIT FACTOR</t>
  </si>
  <si>
    <t>Nro OPERACIONES</t>
  </si>
  <si>
    <t>TRADES GANADORES</t>
  </si>
  <si>
    <t>TRADES PERDORES</t>
  </si>
  <si>
    <t>% NO RENTABLE</t>
  </si>
  <si>
    <t>Nro MAX PERDIDAS CONSEC</t>
  </si>
  <si>
    <t>Nro MAX GANADAS CONSEC</t>
  </si>
  <si>
    <t>Nro PROM GANADAS CONSEC</t>
  </si>
  <si>
    <t>Nro PROM PERDIDAS CONSEC</t>
  </si>
  <si>
    <t>BITACORA SISTEMA ELITE TRADING INTEGRAL</t>
  </si>
  <si>
    <t>TRADES BE (BREAK - EVEN)</t>
  </si>
  <si>
    <t>% BE (BREAK - EVEN)</t>
  </si>
  <si>
    <t>% RENTABLE (EFECTIVIDAD)</t>
  </si>
  <si>
    <t>ACUMULADO</t>
  </si>
  <si>
    <t>49min</t>
  </si>
  <si>
    <t>1h38min</t>
  </si>
  <si>
    <t>10h34min</t>
  </si>
  <si>
    <t>1h56min</t>
  </si>
  <si>
    <t>32min</t>
  </si>
  <si>
    <t>59min</t>
  </si>
  <si>
    <t>15min</t>
  </si>
  <si>
    <t>48min</t>
  </si>
  <si>
    <t>24min</t>
  </si>
  <si>
    <t>10min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</si>
</sst>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$&quot;* #,##0.00_ ;_ &quot;$&quot;* \-#,##0.00_ ;_ &quot;$&quot;* &quot;-&quot;??_ ;_ @_ "/>
    <numFmt numFmtId="165" formatCode="d\ mmm\ yy"/>
    <numFmt numFmtId="166" formatCode="0.0000%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</font>
    <font>
      <sz val="9"/>
      <color theme="1"/>
      <name val="Calibri"/>
    </font>
    <font>
      <b/>
      <sz val="9"/>
      <color rgb="FFFF0000"/>
      <name val="Calibri"/>
    </font>
    <font>
      <b/>
      <sz val="9"/>
      <color theme="1"/>
      <name val="Calibri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u/>
      <sz val="9"/>
      <color theme="1"/>
      <name val="Calibri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0" fontId="1" fillId="0" borderId="6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Border="1" applyAlignment="1"/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0" fillId="0" borderId="20" xfId="0" applyFont="1" applyBorder="1" applyAlignment="1"/>
    <xf numFmtId="0" fontId="4" fillId="0" borderId="14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left" vertical="center"/>
    </xf>
    <xf numFmtId="164" fontId="4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0" fontId="5" fillId="3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0" fontId="5" fillId="0" borderId="8" xfId="0" applyNumberFormat="1" applyFont="1" applyBorder="1" applyAlignment="1">
      <alignment horizontal="center" vertical="center"/>
    </xf>
    <xf numFmtId="10" fontId="5" fillId="0" borderId="9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ACUMULADO FEBRERO 2025</c:v>
          </c:tx>
          <c:xVal>
            <c:numRef>
              <c:f>'FEBRERO 2025'!$E$5:$E$15</c:f>
              <c:numCache>
                <c:formatCode>d\ mmm\ yy</c:formatCode>
                <c:ptCount val="11"/>
                <c:pt idx="0">
                  <c:v>45691</c:v>
                </c:pt>
                <c:pt idx="1">
                  <c:v>45691</c:v>
                </c:pt>
                <c:pt idx="2">
                  <c:v>45692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45694</c:v>
                </c:pt>
                <c:pt idx="7">
                  <c:v>45709</c:v>
                </c:pt>
                <c:pt idx="8">
                  <c:v>45709</c:v>
                </c:pt>
                <c:pt idx="9">
                  <c:v>45712</c:v>
                </c:pt>
                <c:pt idx="10">
                  <c:v>45713</c:v>
                </c:pt>
              </c:numCache>
            </c:numRef>
          </c:xVal>
          <c:yVal>
            <c:numRef>
              <c:f>'FEBRERO 2025'!$H$5:$H$15</c:f>
              <c:numCache>
                <c:formatCode>0.00%</c:formatCode>
                <c:ptCount val="11"/>
                <c:pt idx="0">
                  <c:v>-1.02424E-2</c:v>
                </c:pt>
                <c:pt idx="1">
                  <c:v>1.0299999999999998E-2</c:v>
                </c:pt>
                <c:pt idx="2">
                  <c:v>3.0452800000000002E-2</c:v>
                </c:pt>
                <c:pt idx="3">
                  <c:v>5.0771999999999998E-2</c:v>
                </c:pt>
                <c:pt idx="4">
                  <c:v>5.0643999999999995E-2</c:v>
                </c:pt>
                <c:pt idx="5">
                  <c:v>6.7235199999999995E-2</c:v>
                </c:pt>
                <c:pt idx="6">
                  <c:v>8.7092799999999998E-2</c:v>
                </c:pt>
                <c:pt idx="7">
                  <c:v>7.5954800000000003E-2</c:v>
                </c:pt>
                <c:pt idx="8">
                  <c:v>6.5916799999999998E-2</c:v>
                </c:pt>
                <c:pt idx="9">
                  <c:v>5.5674399999999999E-2</c:v>
                </c:pt>
                <c:pt idx="10">
                  <c:v>4.4836799999999996E-2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921920"/>
        <c:axId val="147923712"/>
      </c:scatterChart>
      <c:valAx>
        <c:axId val="147921920"/>
        <c:scaling>
          <c:orientation val="minMax"/>
        </c:scaling>
        <c:delete val="0"/>
        <c:axPos val="b"/>
        <c:numFmt formatCode="d\ mmm\ yy" sourceLinked="1"/>
        <c:majorTickMark val="out"/>
        <c:minorTickMark val="none"/>
        <c:tickLblPos val="nextTo"/>
        <c:crossAx val="147923712"/>
        <c:crosses val="autoZero"/>
        <c:crossBetween val="midCat"/>
      </c:valAx>
      <c:valAx>
        <c:axId val="14792371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79219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449580</xdr:colOff>
      <xdr:row>17</xdr:row>
      <xdr:rowOff>99060</xdr:rowOff>
    </xdr:from>
    <xdr:to>
      <xdr:col>16</xdr:col>
      <xdr:colOff>0</xdr:colOff>
      <xdr:row>41</xdr:row>
      <xdr:rowOff>144780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"/>
  <sheetViews>
    <sheetView tabSelected="1" zoomScale="80" zoomScaleNormal="80" workbookViewId="0">
      <selection activeCell="B35" sqref="B35"/>
    </sheetView>
  </sheetViews>
  <sheetFormatPr baseColWidth="10" defaultRowHeight="14.4"/>
  <cols>
    <col min="1" max="1" width="15.33203125" customWidth="1"/>
    <col min="2" max="2" width="12.88671875" customWidth="1"/>
    <col min="3" max="3" width="17.88671875" bestFit="1" customWidth="1"/>
    <col min="4" max="4" width="11.5546875" style="1"/>
    <col min="10" max="10" width="10.6640625" bestFit="1" customWidth="1"/>
    <col min="11" max="11" width="13.5546875" customWidth="1"/>
    <col min="12" max="12" width="32.21875" style="1" bestFit="1" customWidth="1"/>
  </cols>
  <sheetData>
    <row r="1" spans="1:12" ht="15" thickBot="1">
      <c r="A1" s="37" t="s">
        <v>34</v>
      </c>
      <c r="B1" s="38"/>
      <c r="C1" s="38"/>
      <c r="D1" s="38"/>
      <c r="E1" s="38"/>
      <c r="F1" s="38"/>
      <c r="G1" s="38"/>
      <c r="H1" s="38"/>
      <c r="I1" s="38"/>
      <c r="J1" s="38"/>
      <c r="K1" s="39"/>
      <c r="L1" s="35"/>
    </row>
    <row r="2" spans="1:12" ht="15" hidden="1" thickBot="1">
      <c r="A2" s="40"/>
      <c r="B2" s="41" t="s">
        <v>0</v>
      </c>
      <c r="C2" s="42">
        <v>25000</v>
      </c>
      <c r="D2" s="43"/>
      <c r="E2" s="44"/>
      <c r="F2" s="44"/>
      <c r="G2" s="44"/>
      <c r="H2" s="44"/>
      <c r="I2" s="44"/>
      <c r="J2" s="44"/>
      <c r="K2" s="44"/>
      <c r="L2" s="64"/>
    </row>
    <row r="3" spans="1:12">
      <c r="A3" s="50"/>
      <c r="B3" s="51"/>
      <c r="C3" s="51"/>
      <c r="D3" s="52"/>
      <c r="E3" s="51"/>
      <c r="F3" s="51"/>
      <c r="G3" s="53" t="s">
        <v>21</v>
      </c>
      <c r="H3" s="54" t="s">
        <v>38</v>
      </c>
      <c r="I3" s="55" t="s">
        <v>1</v>
      </c>
      <c r="J3" s="55" t="s">
        <v>2</v>
      </c>
      <c r="K3" s="56" t="s">
        <v>8</v>
      </c>
      <c r="L3" s="66"/>
    </row>
    <row r="4" spans="1:12" ht="15" thickBot="1">
      <c r="A4" s="57" t="s">
        <v>3</v>
      </c>
      <c r="B4" s="58" t="s">
        <v>4</v>
      </c>
      <c r="C4" s="58" t="s">
        <v>5</v>
      </c>
      <c r="D4" s="59" t="s">
        <v>15</v>
      </c>
      <c r="E4" s="58" t="s">
        <v>6</v>
      </c>
      <c r="F4" s="58" t="s">
        <v>7</v>
      </c>
      <c r="G4" s="60">
        <f>SUM(G5:G15)</f>
        <v>4.4836799999999996E-2</v>
      </c>
      <c r="H4" s="61"/>
      <c r="I4" s="62">
        <f>SUM(I5:I15)</f>
        <v>-7.8080000000000001E-4</v>
      </c>
      <c r="J4" s="62">
        <f>SUM(J5:J15)</f>
        <v>-1.2095999999999999E-3</v>
      </c>
      <c r="K4" s="63">
        <f>SUM(K5:K15)</f>
        <v>4.6827200000000013E-2</v>
      </c>
      <c r="L4" s="67" t="s">
        <v>9</v>
      </c>
    </row>
    <row r="5" spans="1:12">
      <c r="A5" s="45">
        <v>1</v>
      </c>
      <c r="B5" s="36" t="s">
        <v>12</v>
      </c>
      <c r="C5" s="46" t="s">
        <v>13</v>
      </c>
      <c r="D5" s="47" t="s">
        <v>18</v>
      </c>
      <c r="E5" s="48">
        <v>45691</v>
      </c>
      <c r="F5" s="36" t="s">
        <v>14</v>
      </c>
      <c r="G5" s="17">
        <f>I5+J5+K5</f>
        <v>-1.02424E-2</v>
      </c>
      <c r="H5" s="17">
        <f>G5</f>
        <v>-1.02424E-2</v>
      </c>
      <c r="I5" s="49">
        <v>0</v>
      </c>
      <c r="J5" s="49">
        <v>-4.2400000000000001E-5</v>
      </c>
      <c r="K5" s="17">
        <v>-1.0200000000000001E-2</v>
      </c>
      <c r="L5" s="65"/>
    </row>
    <row r="6" spans="1:12">
      <c r="A6" s="7">
        <v>2</v>
      </c>
      <c r="B6" s="2" t="s">
        <v>10</v>
      </c>
      <c r="C6" s="3" t="s">
        <v>11</v>
      </c>
      <c r="D6" s="4" t="s">
        <v>18</v>
      </c>
      <c r="E6" s="5">
        <v>45691</v>
      </c>
      <c r="F6" s="2" t="s">
        <v>39</v>
      </c>
      <c r="G6" s="6">
        <f>I6+J6+K6</f>
        <v>2.0542399999999999E-2</v>
      </c>
      <c r="H6" s="6">
        <f>H5+G6</f>
        <v>1.0299999999999998E-2</v>
      </c>
      <c r="I6" s="15">
        <v>0</v>
      </c>
      <c r="J6" s="15">
        <v>-5.7599999999999997E-5</v>
      </c>
      <c r="K6" s="6">
        <v>2.06E-2</v>
      </c>
      <c r="L6" s="8"/>
    </row>
    <row r="7" spans="1:12">
      <c r="A7" s="7">
        <v>3</v>
      </c>
      <c r="B7" s="2" t="s">
        <v>12</v>
      </c>
      <c r="C7" s="3" t="s">
        <v>13</v>
      </c>
      <c r="D7" s="4" t="s">
        <v>19</v>
      </c>
      <c r="E7" s="5">
        <v>45692</v>
      </c>
      <c r="F7" s="2" t="s">
        <v>40</v>
      </c>
      <c r="G7" s="6">
        <f>I7+J7+K7</f>
        <v>2.0152800000000002E-2</v>
      </c>
      <c r="H7" s="6">
        <f>H6+G7</f>
        <v>3.0452800000000002E-2</v>
      </c>
      <c r="I7" s="15">
        <v>0</v>
      </c>
      <c r="J7" s="15">
        <v>-3.4719999999999998E-4</v>
      </c>
      <c r="K7" s="6">
        <v>2.0500000000000001E-2</v>
      </c>
      <c r="L7" s="8"/>
    </row>
    <row r="8" spans="1:12">
      <c r="A8" s="7">
        <v>4</v>
      </c>
      <c r="B8" s="2" t="s">
        <v>10</v>
      </c>
      <c r="C8" s="3" t="s">
        <v>11</v>
      </c>
      <c r="D8" s="4" t="s">
        <v>19</v>
      </c>
      <c r="E8" s="5">
        <v>45692</v>
      </c>
      <c r="F8" s="2" t="s">
        <v>41</v>
      </c>
      <c r="G8" s="6">
        <f t="shared" ref="G8:G15" si="0">I8+J8+K8</f>
        <v>2.0319199999999999E-2</v>
      </c>
      <c r="H8" s="6">
        <f t="shared" ref="H8:H15" si="1">H7+G8</f>
        <v>5.0771999999999998E-2</v>
      </c>
      <c r="I8" s="15">
        <v>-7.8080000000000001E-4</v>
      </c>
      <c r="J8" s="15">
        <v>0</v>
      </c>
      <c r="K8" s="6">
        <v>2.1100000000000001E-2</v>
      </c>
      <c r="L8" s="8"/>
    </row>
    <row r="9" spans="1:12">
      <c r="A9" s="7">
        <v>5</v>
      </c>
      <c r="B9" s="2" t="s">
        <v>12</v>
      </c>
      <c r="C9" s="3" t="s">
        <v>13</v>
      </c>
      <c r="D9" s="4" t="s">
        <v>20</v>
      </c>
      <c r="E9" s="5">
        <v>45693</v>
      </c>
      <c r="F9" s="2" t="s">
        <v>42</v>
      </c>
      <c r="G9" s="6">
        <f t="shared" si="0"/>
        <v>-1.2799999999999999E-4</v>
      </c>
      <c r="H9" s="6">
        <f t="shared" si="1"/>
        <v>5.0643999999999995E-2</v>
      </c>
      <c r="I9" s="15">
        <v>0</v>
      </c>
      <c r="J9" s="15">
        <v>-5.5199999999999993E-5</v>
      </c>
      <c r="K9" s="6">
        <v>-7.2799999999999994E-5</v>
      </c>
      <c r="L9" s="18" t="s">
        <v>22</v>
      </c>
    </row>
    <row r="10" spans="1:12">
      <c r="A10" s="7">
        <v>6</v>
      </c>
      <c r="B10" s="2" t="s">
        <v>12</v>
      </c>
      <c r="C10" s="3" t="s">
        <v>13</v>
      </c>
      <c r="D10" s="4" t="s">
        <v>16</v>
      </c>
      <c r="E10" s="5">
        <v>45694</v>
      </c>
      <c r="F10" s="2" t="s">
        <v>43</v>
      </c>
      <c r="G10" s="6">
        <f t="shared" si="0"/>
        <v>1.6591199999999997E-2</v>
      </c>
      <c r="H10" s="6">
        <f t="shared" si="1"/>
        <v>6.7235199999999995E-2</v>
      </c>
      <c r="I10" s="15">
        <v>0</v>
      </c>
      <c r="J10" s="15">
        <v>-3.0879999999999997E-4</v>
      </c>
      <c r="K10" s="6">
        <v>1.6899999999999998E-2</v>
      </c>
      <c r="L10" s="8"/>
    </row>
    <row r="11" spans="1:12">
      <c r="A11" s="7">
        <v>7</v>
      </c>
      <c r="B11" s="2" t="s">
        <v>10</v>
      </c>
      <c r="C11" s="3" t="s">
        <v>11</v>
      </c>
      <c r="D11" s="4" t="s">
        <v>16</v>
      </c>
      <c r="E11" s="5">
        <v>45694</v>
      </c>
      <c r="F11" s="2" t="s">
        <v>44</v>
      </c>
      <c r="G11" s="6">
        <f t="shared" si="0"/>
        <v>1.98576E-2</v>
      </c>
      <c r="H11" s="6">
        <f t="shared" si="1"/>
        <v>8.7092799999999998E-2</v>
      </c>
      <c r="I11" s="15">
        <v>0</v>
      </c>
      <c r="J11" s="15">
        <v>-4.2400000000000001E-5</v>
      </c>
      <c r="K11" s="6">
        <v>1.9900000000000001E-2</v>
      </c>
      <c r="L11" s="8"/>
    </row>
    <row r="12" spans="1:12">
      <c r="A12" s="7">
        <v>8</v>
      </c>
      <c r="B12" s="2" t="s">
        <v>12</v>
      </c>
      <c r="C12" s="3" t="s">
        <v>13</v>
      </c>
      <c r="D12" s="4" t="s">
        <v>17</v>
      </c>
      <c r="E12" s="5">
        <v>45709</v>
      </c>
      <c r="F12" s="2" t="s">
        <v>45</v>
      </c>
      <c r="G12" s="6">
        <f t="shared" si="0"/>
        <v>-1.1138E-2</v>
      </c>
      <c r="H12" s="6">
        <f t="shared" si="1"/>
        <v>7.5954800000000003E-2</v>
      </c>
      <c r="I12" s="15">
        <v>0</v>
      </c>
      <c r="J12" s="15">
        <v>-3.7999999999999995E-5</v>
      </c>
      <c r="K12" s="6">
        <v>-1.11E-2</v>
      </c>
      <c r="L12" s="8"/>
    </row>
    <row r="13" spans="1:12">
      <c r="A13" s="7">
        <v>9</v>
      </c>
      <c r="B13" s="2" t="s">
        <v>10</v>
      </c>
      <c r="C13" s="3" t="s">
        <v>11</v>
      </c>
      <c r="D13" s="4" t="s">
        <v>17</v>
      </c>
      <c r="E13" s="5">
        <v>45709</v>
      </c>
      <c r="F13" s="2" t="s">
        <v>46</v>
      </c>
      <c r="G13" s="6">
        <f t="shared" si="0"/>
        <v>-1.0038E-2</v>
      </c>
      <c r="H13" s="6">
        <f t="shared" si="1"/>
        <v>6.5916799999999998E-2</v>
      </c>
      <c r="I13" s="15">
        <v>0</v>
      </c>
      <c r="J13" s="15">
        <v>-3.7999999999999995E-5</v>
      </c>
      <c r="K13" s="6">
        <v>-0.01</v>
      </c>
      <c r="L13" s="18"/>
    </row>
    <row r="14" spans="1:12">
      <c r="A14" s="7">
        <v>10</v>
      </c>
      <c r="B14" s="2" t="s">
        <v>10</v>
      </c>
      <c r="C14" s="3" t="s">
        <v>11</v>
      </c>
      <c r="D14" s="4" t="s">
        <v>18</v>
      </c>
      <c r="E14" s="5">
        <v>45712</v>
      </c>
      <c r="F14" s="2" t="s">
        <v>47</v>
      </c>
      <c r="G14" s="6">
        <f t="shared" si="0"/>
        <v>-1.02424E-2</v>
      </c>
      <c r="H14" s="6">
        <f t="shared" si="1"/>
        <v>5.5674399999999999E-2</v>
      </c>
      <c r="I14" s="15">
        <v>0</v>
      </c>
      <c r="J14" s="15">
        <v>-4.2400000000000001E-5</v>
      </c>
      <c r="K14" s="6">
        <v>-1.0200000000000001E-2</v>
      </c>
      <c r="L14" s="18"/>
    </row>
    <row r="15" spans="1:12" ht="15" thickBot="1">
      <c r="A15" s="9">
        <v>11</v>
      </c>
      <c r="B15" s="10" t="s">
        <v>12</v>
      </c>
      <c r="C15" s="11" t="s">
        <v>13</v>
      </c>
      <c r="D15" s="12" t="s">
        <v>19</v>
      </c>
      <c r="E15" s="13">
        <v>45713</v>
      </c>
      <c r="F15" s="10" t="s">
        <v>48</v>
      </c>
      <c r="G15" s="14">
        <f t="shared" si="0"/>
        <v>-1.0837599999999999E-2</v>
      </c>
      <c r="H15" s="14">
        <f t="shared" si="1"/>
        <v>4.4836799999999996E-2</v>
      </c>
      <c r="I15" s="16">
        <v>0</v>
      </c>
      <c r="J15" s="16">
        <v>-2.3760000000000003E-4</v>
      </c>
      <c r="K15" s="14">
        <v>-1.06E-2</v>
      </c>
      <c r="L15" s="19"/>
    </row>
    <row r="16" spans="1:12" ht="15" thickBot="1"/>
    <row r="17" spans="1:12" ht="15" thickBot="1">
      <c r="A17" s="30" t="s">
        <v>23</v>
      </c>
      <c r="B17" s="31"/>
      <c r="C17" s="31"/>
      <c r="D17" s="31"/>
      <c r="E17" s="31"/>
      <c r="F17" s="32"/>
    </row>
    <row r="18" spans="1:12" ht="15" thickBot="1"/>
    <row r="19" spans="1:12">
      <c r="A19" s="33" t="s">
        <v>24</v>
      </c>
      <c r="B19" s="34"/>
      <c r="C19" s="20">
        <f>G4</f>
        <v>4.4836799999999996E-2</v>
      </c>
    </row>
    <row r="20" spans="1:12">
      <c r="A20" s="26" t="s">
        <v>25</v>
      </c>
      <c r="B20" s="27" t="e">
        <f>ABS((G6+G7+G8+G11+G14+#REF!+#REF!+#REF!+#REF!+#REF!)/(G5+G9+G10+G12+G13+G15+#REF!+#REF!+#REF!+#REF!+#REF!+#REF!+#REF!+#REF!+#REF!))</f>
        <v>#REF!</v>
      </c>
      <c r="C20" s="21">
        <f>ABS((G6+G7+G8+G10+G11)/(G5+G9+G12+G13+G14+G15))</f>
        <v>1.8519830351306568</v>
      </c>
      <c r="D20" s="25"/>
      <c r="E20" s="25"/>
      <c r="F20" s="25"/>
      <c r="G20" s="25"/>
      <c r="H20" s="25"/>
      <c r="I20" s="25"/>
      <c r="J20" s="25"/>
      <c r="K20" s="25"/>
      <c r="L20" s="25"/>
    </row>
    <row r="21" spans="1:12">
      <c r="A21" s="26" t="s">
        <v>26</v>
      </c>
      <c r="B21" s="27">
        <f>B22+B23+B24</f>
        <v>25</v>
      </c>
      <c r="C21" s="22">
        <f>A15</f>
        <v>11</v>
      </c>
    </row>
    <row r="22" spans="1:12">
      <c r="A22" s="26" t="s">
        <v>27</v>
      </c>
      <c r="B22" s="27">
        <v>9</v>
      </c>
      <c r="C22" s="22">
        <v>5</v>
      </c>
    </row>
    <row r="23" spans="1:12">
      <c r="A23" s="26" t="s">
        <v>28</v>
      </c>
      <c r="B23" s="27">
        <v>9</v>
      </c>
      <c r="C23" s="22">
        <v>5</v>
      </c>
    </row>
    <row r="24" spans="1:12">
      <c r="A24" s="26" t="s">
        <v>35</v>
      </c>
      <c r="B24" s="27">
        <v>7</v>
      </c>
      <c r="C24" s="22">
        <v>1</v>
      </c>
    </row>
    <row r="25" spans="1:12">
      <c r="A25" s="26" t="s">
        <v>37</v>
      </c>
      <c r="B25" s="27">
        <f>B22/B21</f>
        <v>0.36</v>
      </c>
      <c r="C25" s="23">
        <f>C22/C21</f>
        <v>0.45454545454545453</v>
      </c>
    </row>
    <row r="26" spans="1:12">
      <c r="A26" s="26" t="s">
        <v>29</v>
      </c>
      <c r="B26" s="27">
        <f>B23/B21</f>
        <v>0.36</v>
      </c>
      <c r="C26" s="23">
        <f>C23/C21</f>
        <v>0.45454545454545453</v>
      </c>
    </row>
    <row r="27" spans="1:12">
      <c r="A27" s="26" t="s">
        <v>36</v>
      </c>
      <c r="B27" s="27">
        <f>B24/B21</f>
        <v>0.28000000000000003</v>
      </c>
      <c r="C27" s="23">
        <f>C24/C21</f>
        <v>9.0909090909090912E-2</v>
      </c>
    </row>
    <row r="28" spans="1:12">
      <c r="A28" s="26" t="s">
        <v>31</v>
      </c>
      <c r="B28" s="27">
        <v>3</v>
      </c>
      <c r="C28" s="22">
        <v>3</v>
      </c>
    </row>
    <row r="29" spans="1:12">
      <c r="A29" s="26" t="s">
        <v>30</v>
      </c>
      <c r="B29" s="27">
        <v>3</v>
      </c>
      <c r="C29" s="22">
        <v>4</v>
      </c>
    </row>
    <row r="30" spans="1:12">
      <c r="A30" s="26" t="s">
        <v>32</v>
      </c>
      <c r="B30" s="27">
        <v>1.8</v>
      </c>
      <c r="C30" s="22">
        <v>2.5</v>
      </c>
    </row>
    <row r="31" spans="1:12" ht="15" thickBot="1">
      <c r="A31" s="28" t="s">
        <v>33</v>
      </c>
      <c r="B31" s="29">
        <v>1.5</v>
      </c>
      <c r="C31" s="24">
        <v>2.5</v>
      </c>
    </row>
  </sheetData>
  <autoFilter ref="A4:L15">
    <sortState ref="A5:L29">
      <sortCondition ref="E5:E29"/>
    </sortState>
  </autoFilter>
  <mergeCells count="16">
    <mergeCell ref="A30:B30"/>
    <mergeCell ref="A31:B31"/>
    <mergeCell ref="A1:K1"/>
    <mergeCell ref="A17:F17"/>
    <mergeCell ref="A19:B19"/>
    <mergeCell ref="A20:B20"/>
    <mergeCell ref="A21:B21"/>
    <mergeCell ref="A22:B22"/>
    <mergeCell ref="A23:B23"/>
    <mergeCell ref="A24:B24"/>
    <mergeCell ref="A25:B25"/>
    <mergeCell ref="H3:H4"/>
    <mergeCell ref="A26:B26"/>
    <mergeCell ref="A27:B27"/>
    <mergeCell ref="A28:B28"/>
    <mergeCell ref="A29:B29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FERNANDEZ</dc:creator>
  <cp:lastModifiedBy>VICTOR FERNANDEZ</cp:lastModifiedBy>
  <dcterms:created xsi:type="dcterms:W3CDTF">2025-02-03T14:59:19Z</dcterms:created>
  <dcterms:modified xsi:type="dcterms:W3CDTF">2025-03-03T15:54:56Z</dcterms:modified>
</cp:coreProperties>
</file>